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71" documentId="13_ncr:1_{F6CB121F-512D-4AA6-A0C1-0FB36C537598}" xr6:coauthVersionLast="47" xr6:coauthVersionMax="47" xr10:uidLastSave="{F01F1635-C471-41F7-9816-E6DAAB7AE71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<sst xmlns="http://schemas.openxmlformats.org/spreadsheetml/2006/main" count="180325" uniqueCount="39135">
  <si>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</si>
  <si>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</si>
  <si>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</si>
  <si>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</si>
  <si>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</si>
  <si>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</si>
  <si>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</si>
  <si>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</si>
  <si>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</si>
  <si>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</si>
  <si>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</si>
  <si>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</si>
  <si>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</si>
  <si>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</si>
  <si>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</si>
  <si>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</si>
  <si>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</si>
  <si>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</si>
  <si>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</si>
  <si>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</si>
  <si>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</si>
  <si>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</si>
  <si>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</si>
  <si>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</si>
  <si>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</si>
  <si>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</si>
  <si>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</si>
  <si>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</si>
  <si>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</si>
  <si>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</si>
  <si>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</si>
  <si>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</si>
  <si>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</si>
  <si>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</si>
  <si>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</si>
  <si>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</si>
  <si>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</si>
  <si>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</si>
  <si>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</si>
  <si>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</si>
  <si>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</si>
  <si>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</si>
  <si>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</si>
  <si>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</si>
  <si>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</si>
  <si>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</si>
  <si>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</si>
  <si>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</si>
  <si>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</si>
  <si>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</si>
  <si>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</si>
  <si>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</si>
  <si>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</si>
  <si>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</si>
  <si>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</si>
  <si>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</si>
  <si>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</si>
  <si>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</si>
  <si>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</si>
  <si>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</si>
  <si>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</si>
  <si>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</si>
  <si>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</si>
  <si>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</si>
  <si>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</si>
  <si>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</si>
  <si>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</si>
  <si>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</si>
  <si>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</si>
  <si>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</si>
  <si>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</si>
  <si>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</si>
  <si>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</si>
  <si>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</si>
  <si>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</si>
  <si>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</si>
  <si>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</si>
  <si>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</si>
  <si>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</si>
  <si>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</si>
  <si>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</si>
  <si>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</si>
  <si>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</si>
  <si>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</si>
  <si>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</si>
  <si>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</si>
  <si>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</si>
  <si>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</si>
  <si>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</si>
  <si>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</si>
  <si>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</si>
  <si>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</si>
  <si>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</si>
  <si>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</si>
  <si>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</si>
  <si>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</si>
  <si>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</si>
  <si>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</si>
  <si>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</si>
  <si>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</si>
  <si>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</si>
  <si>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</si>
  <si>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</si>
  <si>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</si>
  <si>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</si>
  <si>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</si>
  <si>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</si>
  <si>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</si>
  <si>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</si>
  <si>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</si>
  <si>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</si>
  <si>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</si>
  <si>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</si>
  <si>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</si>
  <si>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</si>
  <si>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</si>
  <si>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</si>
  <si>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</si>
  <si>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</si>
  <si>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</si>
  <si>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</si>
  <si>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</si>
  <si>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</si>
  <si>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</si>
  <si>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</si>
  <si>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</si>
  <si>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</si>
  <si>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</si>
  <si>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</si>
  <si>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</si>
  <si>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</si>
  <si>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</si>
  <si>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</si>
  <si>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</si>
  <si>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</si>
  <si>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</si>
  <si>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</si>
  <si>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</si>
  <si>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</si>
  <si>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</si>
  <si>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</si>
  <si>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</si>
  <si>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</si>
  <si>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</si>
  <si>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</si>
  <si>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</si>
  <si>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</si>
  <si>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</si>
  <si>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</si>
  <si>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</si>
  <si>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</si>
  <si>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</si>
  <si>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</si>
  <si>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</si>
  <si>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</si>
  <si>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</si>
  <si>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</si>
  <si>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</si>
  <si>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</si>
  <si>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</si>
  <si>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</si>
  <si>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</si>
  <si>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</si>
  <si>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</si>
  <si>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</si>
  <si>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</si>
  <si>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</si>
  <si>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</si>
  <si>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</si>
  <si>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</si>
  <si>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</si>
  <si>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</si>
  <si>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</si>
  <si>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</si>
  <si>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</si>
  <si>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</si>
  <si>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</si>
  <si>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</si>
  <si>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</si>
  <si>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</si>
  <si>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</si>
  <si>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</si>
  <si>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</si>
  <si>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</si>
  <si>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</si>
  <si>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</si>
  <si>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</si>
  <si>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</si>
  <si>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</si>
  <si>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</si>
  <si>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</si>
  <si>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</si>
  <si>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</si>
  <si>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</si>
  <si>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</si>
  <si>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</si>
  <si>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</si>
  <si>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</si>
  <si>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</si>
  <si>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</si>
  <si>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</si>
  <si>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</si>
  <si>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</si>
  <si>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</si>
  <si>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</si>
  <si>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</si>
  <si>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</si>
  <si>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</si>
  <si>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</si>
  <si>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</si>
  <si>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</si>
  <si>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</si>
  <si>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</si>
  <si>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</si>
  <si>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</si>
  <si>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</si>
  <si>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</si>
  <si>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</si>
  <si>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</si>
  <si>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</si>
  <si>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</si>
  <si>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</si>
  <si>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</si>
  <si>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</si>
  <si>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</si>
  <si>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</si>
  <si>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</si>
  <si>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</si>
  <si>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</si>
  <si>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</si>
  <si>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</si>
  <si>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</si>
  <si>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</si>
  <si>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</si>
  <si>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</si>
  <si>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</si>
  <si>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</si>
  <si>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</si>
  <si>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</si>
  <si>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</si>
  <si>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</si>
  <si>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</si>
  <si>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</si>
  <si>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</si>
  <si>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</si>
  <si>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</si>
  <si>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</si>
  <si>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</si>
  <si>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</si>
  <si>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</si>
  <si>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</si>
  <si>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</si>
  <si>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</si>
  <si>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</si>
  <si>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</si>
  <si>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</si>
  <si>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</si>
  <si>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</si>
  <si>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</si>
  <si>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</si>
  <si>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</si>
  <si>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</si>
  <si>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</si>
  <si>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</si>
  <si>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</si>
  <si>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</si>
  <si>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</si>
  <si>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</si>
  <si>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</si>
  <si>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</si>
  <si>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</si>
  <si>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</si>
  <si>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</si>
  <si>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</si>
  <si>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</si>
  <si>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</si>
  <si>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</si>
  <si>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</si>
  <si>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</si>
  <si>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</si>
  <si>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</si>
  <si>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</si>
  <si>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</si>
  <si>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</si>
  <si>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</si>
  <si>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</si>
  <si>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</si>
  <si>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</si>
  <si>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</si>
  <si>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</si>
  <si>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</si>
  <si>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</si>
  <si>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</si>
  <si>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</si>
  <si>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</si>
  <si>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</si>
  <si>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</si>
  <si>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</si>
  <si>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</si>
  <si>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</si>
  <si>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</si>
  <si>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</si>
  <si>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</si>
  <si>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</si>
  <si>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</si>
  <si>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</si>
  <si>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</si>
  <si>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</si>
  <si>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</si>
  <si>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</si>
  <si>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</si>
  <si>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</si>
  <si>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</si>
  <si>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</si>
  <si>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</si>
  <si>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</si>
  <si>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</si>
  <si>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</si>
  <si>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</si>
  <si>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</si>
  <si>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</si>
  <si>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</si>
  <si>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</si>
  <si>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</si>
  <si>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</si>
  <si>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</si>
  <si>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</si>
  <si>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</si>
  <si>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</si>
  <si>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</si>
  <si>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</si>
  <si>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</si>
  <si>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</si>
  <si>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</si>
  <si>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</si>
  <si>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</si>
  <si>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</si>
  <si>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</si>
  <si>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</si>
  <si>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</si>
  <si>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</si>
  <si>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</si>
  <si>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</si>
  <si>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</si>
  <si>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</si>
  <si>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</si>
  <si>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</si>
  <si>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</si>
  <si>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</si>
  <si>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</si>
  <si>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</si>
  <si>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</si>
  <si>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</si>
  <si>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</si>
  <si>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</si>
  <si>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</si>
  <si>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</si>
  <si>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</si>
  <si>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</si>
  <si>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</si>
  <si>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</si>
  <si>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</si>
  <si>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</si>
  <si>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</si>
  <si>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</si>
  <si>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</si>
  <si>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</si>
  <si>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</si>
  <si>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</si>
  <si>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</si>
  <si>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</si>
  <si>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</si>
  <si>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</si>
  <si>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</si>
  <si>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</si>
  <si>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</si>
  <si>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</si>
  <si>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</si>
  <si>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</si>
  <si>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</si>
  <si>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</si>
  <si>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</si>
  <si>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</si>
  <si>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</si>
  <si>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</si>
  <si>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</si>
  <si>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</si>
  <si>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</si>
  <si>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</si>
  <si>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</si>
  <si>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</si>
  <si>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</si>
  <si>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</si>
  <si>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</si>
  <si>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</si>
  <si>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</si>
  <si>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</si>
  <si>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</si>
  <si>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</si>
  <si>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</si>
  <si>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</si>
  <si>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</si>
  <si>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</si>
  <si>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</si>
  <si>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</si>
  <si>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</si>
  <si>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</si>
  <si>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</si>
  <si>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</si>
  <si>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</si>
  <si>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</si>
  <si>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</si>
  <si>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</si>
  <si>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</si>
  <si>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</si>
  <si>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</si>
  <si>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</si>
  <si>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</si>
  <si>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</si>
  <si>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</si>
  <si>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</si>
  <si>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</si>
  <si>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</si>
  <si>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</si>
  <si>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</si>
  <si>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</si>
  <si>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</si>
  <si>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</si>
  <si>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</si>
  <si>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</si>
  <si>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</si>
  <si>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</si>
  <si>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</si>
  <si>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</si>
  <si>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</si>
  <si>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</si>
  <si>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</si>
  <si>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</si>
  <si>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</si>
  <si>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</si>
  <si>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</si>
  <si>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</si>
  <si>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</si>
  <si>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</si>
  <si>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</si>
  <si>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</si>
  <si>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</si>
  <si>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</si>
  <si>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</si>
  <si>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</si>
  <si>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</si>
  <si>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</si>
  <si>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</si>
  <si>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</si>
  <si>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</si>
  <si>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</si>
  <si>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</si>
  <si>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</si>
  <si>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</si>
  <si>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</si>
  <si>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</si>
  <si>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</si>
  <si>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</si>
  <si>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</si>
  <si>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</si>
  <si>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</si>
  <si>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</si>
  <si>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</si>
  <si>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</si>
  <si>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</si>
  <si>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</si>
  <si>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</si>
  <si>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</si>
  <si>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</si>
  <si>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</si>
  <si>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</si>
  <si>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</si>
  <si>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</si>
  <si>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</si>
  <si>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</si>
  <si>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</si>
  <si>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</si>
  <si>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</si>
  <si>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</si>
  <si>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</si>
  <si>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</si>
  <si>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</si>
  <si>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</si>
  <si>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</si>
  <si>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</si>
  <si>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</si>
  <si>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</si>
  <si>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</si>
  <si>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</si>
  <si>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</si>
  <si>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</si>
  <si>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</si>
  <si>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</si>
  <si>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</si>
  <si>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</si>
  <si>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</si>
  <si>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</si>
  <si>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</si>
  <si>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</si>
  <si>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</si>
  <si>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</si>
  <si>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</si>
  <si>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</si>
  <si>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</si>
  <si>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</si>
  <si>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</si>
  <si>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</si>
  <si>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</si>
  <si>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</si>
  <si>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</si>
  <si>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</si>
  <si>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</si>
  <si>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</si>
  <si>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</si>
  <si>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</si>
  <si>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</si>
  <si>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</si>
  <si>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</si>
  <si>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</si>
  <si>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</si>
  <si>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</si>
  <si>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</si>
  <si>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</si>
  <si>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</si>
  <si>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</si>
  <si>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</si>
  <si>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</si>
  <si>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</si>
  <si>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</si>
  <si>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</si>
  <si>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</si>
  <si>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</si>
  <si>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</si>
  <si>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</si>
  <si>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</si>
  <si>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</si>
  <si>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</si>
  <si>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</si>
  <si>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</si>
  <si>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</si>
  <si>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</si>
  <si>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</si>
  <si>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</si>
  <si>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</si>
  <si>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</si>
  <si>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</si>
  <si>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</si>
  <si>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</si>
  <si>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</si>
  <si>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</si>
  <si>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</si>
  <si>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</si>
  <si>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</si>
  <si>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</si>
  <si>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</si>
  <si>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</si>
  <si>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</si>
  <si>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</si>
  <si>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</si>
  <si>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</si>
  <si>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</si>
  <si>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</si>
  <si>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</si>
  <si>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</si>
  <si>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</si>
  <si>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</si>
  <si>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</si>
  <si>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</si>
  <si>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</si>
  <si>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</si>
  <si>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</si>
  <si>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</si>
  <si>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</si>
  <si>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</si>
  <si>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</si>
  <si>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</si>
  <si>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</si>
  <si>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</si>
  <si>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</si>
  <si>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</si>
  <si>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</si>
  <si>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</si>
  <si>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</si>
  <si>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</si>
  <si>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</si>
  <si>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</si>
  <si>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</si>
  <si>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</si>
  <si>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</si>
  <si>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</si>
  <si>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</si>
  <si>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</si>
  <si>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</si>
  <si>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</si>
  <si>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</si>
  <si>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</si>
  <si>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</si>
  <si>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</si>
  <si>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</si>
  <si>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</si>
  <si>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</si>
  <si>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</si>
  <si>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</si>
  <si>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</si>
  <si>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</si>
  <si>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</si>
  <si>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</si>
  <si>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</si>
  <si>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</si>
  <si>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</si>
  <si>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</si>
  <si>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</si>
  <si>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</si>
  <si>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</si>
  <si>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</si>
  <si>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</si>
  <si>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</si>
  <si>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</si>
  <si>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</si>
  <si>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</si>
  <si>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</si>
  <si>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</si>
  <si>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</si>
  <si>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</si>
  <si>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</si>
  <si>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</si>
  <si>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</si>
  <si>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</si>
  <si>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</si>
  <si>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</si>
  <si>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</si>
  <si>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</si>
  <si>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</si>
  <si>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</si>
  <si>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</si>
  <si>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</si>
  <si>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</si>
  <si>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</si>
  <si>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</si>
  <si>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</si>
  <si>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</si>
  <si>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</si>
  <si>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</si>
  <si>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</si>
  <si>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</si>
  <si>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</si>
  <si>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</si>
  <si>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</si>
  <si>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</si>
  <si>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</si>
  <si>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</si>
  <si>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</si>
  <si>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</si>
  <si>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</si>
  <si>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</si>
  <si>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</si>
  <si>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</si>
  <si>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</si>
  <si>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</si>
  <si>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</si>
  <si>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</si>
  <si>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</si>
  <si>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</si>
  <si>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</si>
  <si>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</si>
  <si>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</si>
  <si>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</si>
  <si>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</si>
  <si>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</si>
  <si>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</si>
  <si>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</si>
  <si>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</si>
  <si>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</si>
  <si>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</si>
  <si>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</si>
  <si>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</si>
  <si>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</si>
  <si>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</si>
  <si>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</si>
  <si>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</si>
  <si>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</si>
  <si>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</si>
  <si>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</si>
  <si>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</si>
  <si>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</si>
  <si>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</si>
  <si>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</si>
  <si>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</si>
  <si>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</si>
  <si>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</si>
  <si>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</si>
  <si>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</si>
  <si>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</si>
  <si>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</si>
  <si>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</si>
  <si>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</si>
  <si>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</si>
  <si>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</si>
  <si>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</si>
  <si>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</si>
  <si>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</si>
  <si>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</si>
  <si>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</si>
  <si>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</si>
  <si>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</si>
  <si>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</si>
  <si>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</si>
  <si>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</si>
  <si>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</si>
  <si>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</si>
  <si>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</si>
  <si>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</si>
  <si>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</si>
  <si>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</si>
  <si>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</si>
  <si>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</si>
  <si>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</si>
  <si>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</si>
  <si>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</si>
  <si>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</si>
  <si>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</si>
  <si>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</si>
  <si>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</si>
  <si>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</si>
  <si>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</si>
  <si>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</si>
  <si>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</si>
  <si>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</si>
  <si>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</si>
  <si>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</si>
  <si>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</si>
  <si>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</si>
  <si>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</si>
  <si>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</si>
  <si>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</si>
  <si>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</si>
  <si>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</si>
  <si>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</si>
  <si>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</si>
  <si>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</si>
  <si>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</si>
  <si>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</si>
  <si>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</si>
  <si>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</si>
  <si>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</si>
  <si>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</si>
  <si>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</si>
  <si>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</si>
  <si>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</si>
  <si>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</si>
  <si>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</si>
  <si>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</si>
  <si>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</si>
  <si>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</si>
  <si>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</si>
  <si>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</si>
  <si>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</si>
  <si>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</si>
  <si>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</si>
  <si>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</si>
  <si>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</si>
  <si>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</si>
  <si>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</si>
  <si>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</si>
  <si>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</si>
  <si>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</si>
  <si>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</si>
  <si>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</si>
  <si>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</si>
  <si>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</si>
  <si>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</si>
  <si>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</si>
  <si>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</si>
  <si>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</si>
  <si>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</si>
  <si>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</si>
  <si>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</si>
  <si>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</si>
  <si>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</si>
  <si>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</si>
  <si>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</si>
  <si>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</si>
  <si>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</si>
  <si>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</si>
  <si>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</si>
  <si>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</si>
  <si>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</si>
  <si>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</si>
  <si>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</si>
  <si>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</si>
  <si>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</si>
  <si>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</si>
  <si>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</si>
  <si>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</si>
  <si>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</si>
  <si>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</si>
  <si>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</si>
  <si>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</si>
  <si>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</si>
  <si>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</si>
  <si>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</si>
  <si>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</si>
  <si>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</si>
  <si>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</si>
  <si>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</si>
  <si>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</si>
  <si>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</si>
  <si>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</si>
  <si>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</si>
  <si>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</si>
  <si>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</si>
  <si>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</si>
  <si>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</si>
  <si>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</si>
  <si>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</si>
  <si>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</si>
  <si>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</si>
  <si>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</si>
  <si>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</si>
  <si>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</si>
  <si>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</si>
  <si>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</si>
  <si>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</si>
  <si>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</si>
  <si>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</si>
  <si>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</si>
  <si>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</si>
  <si>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</si>
  <si>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</si>
  <si>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</si>
  <si>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</si>
  <si>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</si>
  <si>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</si>
  <si>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</si>
  <si>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</si>
  <si>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</si>
  <si>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</si>
  <si>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</si>
  <si>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</si>
  <si>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</si>
  <si>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</si>
  <si>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</si>
  <si>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</si>
  <si>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</si>
  <si>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</si>
  <si>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</si>
  <si>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</si>
  <si>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</si>
  <si>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</si>
  <si>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</si>
  <si>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</si>
  <si>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</si>
  <si>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</si>
  <si>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</si>
  <si>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</si>
  <si>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</si>
  <si>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</si>
  <si>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</si>
  <si>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</si>
  <si>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</si>
  <si>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</si>
  <si>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</si>
  <si>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</si>
  <si>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</si>
  <si>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</si>
  <si>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</si>
  <si>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</si>
  <si>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</si>
  <si>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</si>
  <si>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</si>
  <si>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</si>
  <si>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</si>
  <si>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</si>
  <si>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</si>
  <si>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</si>
  <si>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</si>
  <si>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</si>
  <si>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</si>
  <si>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</si>
  <si>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</si>
  <si>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</si>
  <si>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</si>
  <si>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</si>
  <si>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</si>
  <si>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</si>
  <si>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</si>
  <si>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</si>
  <si>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</si>
  <si>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</si>
  <si>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</si>
  <si>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</si>
  <si>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</si>
  <si>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</si>
  <si>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</si>
  <si>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</si>
  <si>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</si>
  <si>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</si>
  <si>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</si>
  <si>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</si>
  <si>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</si>
  <si>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</si>
  <si>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</si>
  <si>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</si>
  <si>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</si>
  <si>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</si>
  <si>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</si>
  <si>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</si>
  <si>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</si>
  <si>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</si>
  <si>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</si>
  <si>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</si>
  <si>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</si>
  <si>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</si>
  <si>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</si>
  <si>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</si>
  <si>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</si>
  <si>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</si>
  <si>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</si>
  <si>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</si>
  <si>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</si>
  <si>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</si>
  <si>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</si>
  <si>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</si>
  <si>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</si>
  <si>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</si>
  <si>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</si>
  <si>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</si>
  <si>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</si>
  <si>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</si>
  <si>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</si>
  <si>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</si>
  <si>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</si>
  <si>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</si>
  <si>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</si>
  <si>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</si>
  <si>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</si>
  <si>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</si>
  <si>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</si>
  <si>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</si>
  <si>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</si>
  <si>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</si>
  <si>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</si>
  <si>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</si>
  <si>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</si>
  <si>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</si>
  <si>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</si>
  <si>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</si>
  <si>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</si>
  <si>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</si>
  <si>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</si>
  <si>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</si>
  <si>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</si>
  <si>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</si>
  <si>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</si>
  <si>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</si>
  <si>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</si>
  <si>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</si>
  <si>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</si>
  <si>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</si>
  <si>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</si>
  <si>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</si>
  <si>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</si>
  <si>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</si>
  <si>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</si>
  <si>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</si>
  <si>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</si>
  <si>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</si>
  <si>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</si>
  <si>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</si>
  <si>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</si>
  <si>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</si>
  <si>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</si>
  <si>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</si>
  <si>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</si>
  <si>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</si>
  <si>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</si>
  <si>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</si>
  <si>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</si>
  <si>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</si>
  <si>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</si>
  <si>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</si>
  <si>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</si>
  <si>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</si>
  <si>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</si>
  <si>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</si>
  <si>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</si>
  <si>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</si>
  <si>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</si>
  <si>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</si>
  <si>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</si>
  <si>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</si>
  <si>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</si>
  <si>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</si>
  <si>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</si>
  <si>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</si>
  <si>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</si>
  <si>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</si>
  <si>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</si>
  <si>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</si>
  <si>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</si>
  <si>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</si>
  <si>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</si>
  <si>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</si>
  <si>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</si>
  <si>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</si>
  <si>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</si>
  <si>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</si>
  <si>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</si>
  <si>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</si>
  <si>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</si>
  <si>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</si>
  <si>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</si>
  <si>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</si>
  <si>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</si>
  <si>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</si>
  <si>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</si>
  <si>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</si>
  <si>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</si>
  <si>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</si>
  <si>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</si>
  <si>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</si>
  <si>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</si>
  <si>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</si>
  <si>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</si>
  <si>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</si>
  <si>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</si>
  <si>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</si>
  <si>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</si>
  <si>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</si>
  <si>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</si>
  <si>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</si>
  <si>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</si>
  <si>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</si>
  <si>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</si>
  <si>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</si>
  <si>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</si>
  <si>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</si>
  <si>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</si>
  <si>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</si>
  <si>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</si>
  <si>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</si>
  <si>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</si>
  <si>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</si>
  <si>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</si>
  <si>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</si>
  <si>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</si>
  <si>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</si>
  <si>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</si>
  <si>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</si>
  <si>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</si>
  <si>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</si>
  <si>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</si>
  <si>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</si>
  <si>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</si>
  <si>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</si>
  <si>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</si>
  <si>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</si>
  <si>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</si>
  <si>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</si>
  <si>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</si>
  <si>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</si>
  <si>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</si>
  <si>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</si>
  <si>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</si>
  <si>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</si>
  <si>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</si>
  <si>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</si>
  <si>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</si>
  <si>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</si>
  <si>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</si>
  <si>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</si>
  <si>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</si>
  <si>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</si>
  <si>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</si>
  <si>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</si>
  <si>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</si>
  <si>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</si>
  <si>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</si>
  <si>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</si>
  <si>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</si>
  <si>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</si>
  <si>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</si>
  <si>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</si>
  <si>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</si>
  <si>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</si>
  <si>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</si>
  <si>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</si>
  <si>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</si>
  <si>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</si>
  <si>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</si>
  <si>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</si>
  <si>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</si>
  <si>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</si>
  <si>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</si>
  <si>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</si>
  <si>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</si>
  <si>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</si>
  <si>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</si>
  <si>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</si>
  <si>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</si>
  <si>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</si>
  <si>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</si>
  <si>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</si>
  <si>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</si>
  <si>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</si>
  <si>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</si>
  <si>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</si>
  <si>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</si>
  <si>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</si>
  <si>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</si>
  <si>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</si>
  <si>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</si>
  <si>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</si>
  <si>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</si>
  <si>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</si>
  <si>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</si>
  <si>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</si>
  <si>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</si>
  <si>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</si>
  <si>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</si>
  <si>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</si>
  <si>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</si>
  <si>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</si>
  <si>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</si>
  <si>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</si>
  <si>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</si>
  <si>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</si>
  <si>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</si>
  <si>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</si>
  <si>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</si>
  <si>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</si>
  <si>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</si>
  <si>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</si>
  <si>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</si>
  <si>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</si>
  <si>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</si>
  <si>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</si>
  <si>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</si>
  <si>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</si>
  <si>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</si>
  <si>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</si>
  <si>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</si>
  <si>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</si>
  <si>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</si>
  <si>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</si>
  <si>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</si>
  <si>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</si>
  <si>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</si>
  <si>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</si>
  <si>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</si>
  <si>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</si>
  <si>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</si>
  <si>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</si>
  <si>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</si>
  <si>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</si>
  <si>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</si>
  <si>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</si>
  <si>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</si>
  <si>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</si>
  <si>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</si>
  <si>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</si>
  <si>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</si>
  <si>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</si>
  <si>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</si>
  <si>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</si>
  <si>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</si>
  <si>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</si>
  <si>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</si>
  <si>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</si>
  <si>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</si>
  <si>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</si>
  <si>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</si>
  <si>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</si>
  <si>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</si>
  <si>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</si>
  <si>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</si>
  <si>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</si>
  <si>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</si>
  <si>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</si>
  <si>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</si>
  <si>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</si>
  <si>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</si>
  <si>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</si>
  <si>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</si>
  <si>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</si>
  <si>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</si>
  <si>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</si>
  <si>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</si>
  <si>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</si>
  <si>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</si>
  <si>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</si>
  <si>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</si>
  <si>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</si>
  <si>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</si>
  <si>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</si>
  <si>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</si>
  <si>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</si>
  <si>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</si>
  <si>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</si>
  <si>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</si>
  <si>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</si>
  <si>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</si>
  <si>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</si>
  <si>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</si>
  <si>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</si>
  <si>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</si>
  <si>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</si>
  <si>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</si>
  <si>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</si>
  <si>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</si>
  <si>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</si>
  <si>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</si>
  <si>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</si>
  <si>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</si>
  <si>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</si>
  <si>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</si>
  <si>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</si>
  <si>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</si>
  <si>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</si>
  <si>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</si>
  <si>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</si>
  <si>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</si>
  <si>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</si>
  <si>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</si>
  <si>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</si>
  <si>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</si>
  <si>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</si>
  <si>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</si>
  <si>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</si>
  <si>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</si>
  <si>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</si>
  <si>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</si>
  <si>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</si>
  <si>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</si>
  <si>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</si>
  <si>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</si>
  <si>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</si>
  <si>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</si>
  <si>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</si>
  <si>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</si>
  <si>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</si>
  <si>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</si>
  <si>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</si>
  <si>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</si>
  <si>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</si>
  <si>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</si>
  <si>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</si>
  <si>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</si>
  <si>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</si>
  <si>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</si>
  <si>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</si>
  <si>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</si>
  <si>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</si>
  <si>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</si>
  <si>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</si>
  <si>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</si>
  <si>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</si>
  <si>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</si>
  <si>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</si>
  <si>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</si>
  <si>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</si>
  <si>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</si>
  <si>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</si>
  <si>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</si>
  <si>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</si>
  <si>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</si>
  <si>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</si>
  <si>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</si>
  <si>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</si>
  <si>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</si>
  <si>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</si>
  <si>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</si>
  <si>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</si>
  <si>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</si>
  <si>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</si>
  <si>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</si>
  <si>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</si>
  <si>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</si>
  <si>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</si>
  <si>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</si>
  <si>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</si>
  <si>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</si>
  <si>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</si>
  <si>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</si>
  <si>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</si>
  <si>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</si>
  <si>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</si>
  <si>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</si>
  <si>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</si>
  <si>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</si>
  <si>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</si>
  <si>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</si>
  <si>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</si>
  <si>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</si>
  <si>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</si>
  <si>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</si>
  <si>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</si>
  <si>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</si>
  <si>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</si>
  <si>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</si>
  <si>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</si>
  <si>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</si>
  <si>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</si>
  <si>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</si>
  <si>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</si>
  <si>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</si>
  <si>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</si>
  <si>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</si>
  <si>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</si>
  <si>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</si>
  <si>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</si>
  <si>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</si>
  <si>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</si>
  <si>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</si>
  <si>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</si>
  <si>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</si>
  <si>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</si>
  <si>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</si>
  <si>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</si>
  <si>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</si>
  <si>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</si>
  <si>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</si>
  <si>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</si>
  <si>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</si>
  <si>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</si>
  <si>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</si>
  <si>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</si>
  <si>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</si>
  <si>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</si>
  <si>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</si>
  <si>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</si>
  <si>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</si>
  <si>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</si>
  <si>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</si>
  <si>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</si>
  <si>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</si>
  <si>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</si>
  <si>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</si>
  <si>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</si>
  <si>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</si>
  <si>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</si>
  <si>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</si>
  <si>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</si>
  <si>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</si>
  <si>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</si>
  <si>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</si>
  <si>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</si>
  <si>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</si>
  <si>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</si>
  <si>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</si>
  <si>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</si>
  <si>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</si>
  <si>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</si>
  <si>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</si>
  <si>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</si>
  <si>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</si>
  <si>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</si>
  <si>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</si>
  <si>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</si>
  <si>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</si>
  <si>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</si>
  <si>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</si>
  <si>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</si>
  <si>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</si>
  <si>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</si>
  <si>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</si>
  <si>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</si>
  <si>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</si>
  <si>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</si>
  <si>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</si>
  <si>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</si>
  <si>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</si>
  <si>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</si>
  <si>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</si>
  <si>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</si>
  <si>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</si>
  <si>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</si>
  <si>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</si>
  <si>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</si>
  <si>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</si>
  <si>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</si>
  <si>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</si>
  <si>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</si>
  <si>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</si>
  <si>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</si>
  <si>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</si>
  <si>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</si>
  <si>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</si>
  <si>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</si>
  <si>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</si>
  <si>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</si>
  <si>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</si>
  <si>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</si>
  <si>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</si>
  <si>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</si>
  <si>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</si>
  <si>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</si>
  <si>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</si>
  <si>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</si>
  <si>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</si>
  <si>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</si>
  <si>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</si>
  <si>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</si>
  <si>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</si>
  <si>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</si>
  <si>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</si>
  <si>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</si>
  <si>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</si>
  <si>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</si>
  <si>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</si>
  <si>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</si>
  <si>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</si>
  <si>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</si>
  <si>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</si>
  <si>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</si>
  <si>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</si>
  <si>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</si>
  <si>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</si>
  <si>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</si>
  <si>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</si>
  <si>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</si>
  <si>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</si>
  <si>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</si>
  <si>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</si>
  <si>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</si>
  <si>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</si>
  <si>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</si>
  <si>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</si>
  <si>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</si>
  <si>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</si>
  <si>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</si>
  <si>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</si>
  <si>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</si>
  <si>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</si>
  <si>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</si>
  <si>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</si>
  <si>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</si>
  <si>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</si>
  <si>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</si>
  <si>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</si>
  <si>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</si>
  <si>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</si>
  <si>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</si>
  <si>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</si>
  <si>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</si>
  <si>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</si>
  <si>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</si>
  <si>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</si>
  <si>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</si>
  <si>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</si>
  <si>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</si>
  <si>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</si>
  <si>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</si>
  <si>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</si>
  <si>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</si>
  <si>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</si>
  <si>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</si>
  <si>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</si>
  <si>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</si>
  <si>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</si>
  <si>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</si>
  <si>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</si>
  <si>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</si>
  <si>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</si>
  <si>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</si>
  <si>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</si>
  <si>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</si>
  <si>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</si>
  <si>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</si>
  <si>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</si>
  <si>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</si>
  <si>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</si>
  <si>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</si>
  <si>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</si>
  <si>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</si>
  <si>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</si>
  <si>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</si>
  <si>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</si>
  <si>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</si>
  <si>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</si>
  <si>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</si>
  <si>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</si>
  <si>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</si>
  <si>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</si>
  <si>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</si>
  <si>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</si>
  <si>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</si>
  <si>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</si>
  <si>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</si>
  <si>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</si>
  <si>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</si>
  <si>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</si>
  <si>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</si>
  <si>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</si>
  <si>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</si>
  <si>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</si>
  <si>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</si>
  <si>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</si>
  <si>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</si>
  <si>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</si>
  <si>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</si>
  <si>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</si>
  <si>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</si>
  <si>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</si>
  <si>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</si>
  <si>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</si>
  <si>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</si>
  <si>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</si>
  <si>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</si>
  <si>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</si>
  <si>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</si>
  <si>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</si>
  <si>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</si>
  <si>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</si>
  <si>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</si>
  <si>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</si>
  <si>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</si>
  <si>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</si>
  <si>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</si>
  <si>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</si>
  <si>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</si>
  <si>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</si>
  <si>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</si>
  <si>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</si>
  <si>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</si>
  <si>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</si>
  <si>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</si>
  <si>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</si>
  <si>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</si>
  <si>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</si>
  <si>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</si>
  <si>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</si>
  <si>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</si>
  <si>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</si>
  <si>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</si>
  <si>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</si>
  <si>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</si>
  <si>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</si>
  <si>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</si>
  <si>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</si>
  <si>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</si>
  <si>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</si>
  <si>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</si>
  <si>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</si>
  <si>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</si>
  <si>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</si>
  <si>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</si>
  <si>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</si>
  <si>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</si>
  <si>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</si>
  <si>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</si>
  <si>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</si>
  <si>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</si>
  <si>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</si>
  <si>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</si>
  <si>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</si>
  <si>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</si>
  <si>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</si>
  <si>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</si>
  <si>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</si>
  <si>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</si>
  <si>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</si>
  <si>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</si>
  <si>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</si>
  <si>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</si>
  <si>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</si>
  <si>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</si>
  <si>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</si>
  <si>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</si>
  <si>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</si>
  <si>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</si>
  <si>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</si>
  <si>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</si>
  <si>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</si>
  <si>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</si>
  <si>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</si>
  <si>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</si>
  <si>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</si>
  <si>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</si>
  <si>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</si>
  <si>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</si>
  <si>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</si>
  <si>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</si>
  <si>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</si>
  <si>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</si>
  <si>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</si>
  <si>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</si>
  <si>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</si>
  <si>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</si>
  <si>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</si>
  <si>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</si>
  <si>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</si>
  <si>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</si>
  <si>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</si>
  <si>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</si>
  <si>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</si>
  <si>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</si>
  <si>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</si>
  <si>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</si>
  <si>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</si>
  <si>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</si>
  <si>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</si>
  <si>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</si>
  <si>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</si>
  <si>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</si>
  <si>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</si>
  <si>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</si>
  <si>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</si>
  <si>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</si>
  <si>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</si>
  <si>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</si>
  <si>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</si>
  <si>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</si>
  <si>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</si>
  <si>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</si>
  <si>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</si>
  <si>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</si>
  <si>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</si>
  <si>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</si>
  <si>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</si>
  <si>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</si>
  <si>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</si>
  <si>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</si>
  <si>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</si>
  <si>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</si>
  <si>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</si>
  <si>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</si>
  <si>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</si>
  <si>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</si>
  <si>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</si>
  <si>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</si>
  <si>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</si>
  <si>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</si>
  <si>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</si>
  <si>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</si>
  <si>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</si>
  <si>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</si>
  <si>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</si>
  <si>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</si>
  <si>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</si>
  <si>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</si>
  <si>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</si>
  <si>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</si>
  <si>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</si>
  <si>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</si>
  <si>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</si>
  <si>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</si>
  <si>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</si>
  <si>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</si>
  <si>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</si>
  <si>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</si>
  <si>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</si>
  <si>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</si>
  <si>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</si>
  <si>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</si>
  <si>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</si>
  <si>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</si>
  <si>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</si>
  <si>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</si>
  <si>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</si>
  <si>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</si>
  <si>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</si>
  <si>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</si>
  <si>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</si>
  <si>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</si>
  <si>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</si>
  <si>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</si>
  <si>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</si>
  <si>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</si>
  <si>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</si>
  <si>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</si>
  <si>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</si>
  <si>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</si>
  <si>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</si>
  <si>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</si>
  <si>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</si>
  <si>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</si>
  <si>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</si>
  <si>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</si>
  <si>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</si>
  <si>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</si>
  <si>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</si>
  <si>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</si>
  <si>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</si>
  <si>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</si>
  <si>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</si>
  <si>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</si>
  <si>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</si>
  <si>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</si>
  <si>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</si>
  <si>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</si>
  <si>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</si>
  <si>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</si>
  <si>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</si>
  <si>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</si>
  <si>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</si>
  <si>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</si>
  <si>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</si>
  <si>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</si>
  <si>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</si>
  <si>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</si>
  <si>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</si>
  <si>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</si>
  <si>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</si>
  <si>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</si>
  <si>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</si>
  <si>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</si>
  <si>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</si>
  <si>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</si>
  <si>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</si>
  <si>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</si>
  <si>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</si>
  <si>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</si>
  <si>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</si>
  <si>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</si>
  <si>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</si>
  <si>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</si>
  <si>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</si>
  <si>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</si>
  <si>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</si>
  <si>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</si>
  <si>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</si>
  <si>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</si>
  <si>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</si>
  <si>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</si>
  <si>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</si>
  <si>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</si>
  <si>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</si>
  <si>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</si>
  <si>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</si>
  <si>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</si>
  <si>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</si>
  <si>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</si>
  <si>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</si>
  <si>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</si>
  <si>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</si>
  <si>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</si>
  <si>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</si>
  <si>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</si>
  <si>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</si>
  <si>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</si>
  <si>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</si>
  <si>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</si>
  <si>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</si>
  <si>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</si>
  <si>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</si>
  <si>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</si>
  <si>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</si>
  <si>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</si>
  <si>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</si>
  <si>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</si>
  <si>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</si>
  <si>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</si>
  <si>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</si>
  <si>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</si>
  <si>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</si>
  <si>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</si>
  <si>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</si>
  <si>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</si>
  <si>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</si>
  <si>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</si>
  <si>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</si>
  <si>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</si>
  <si>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</si>
  <si>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</si>
  <si>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</si>
  <si>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</si>
  <si>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</si>
  <si>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</si>
  <si>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</si>
  <si>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</si>
  <si>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</si>
  <si>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</si>
  <si>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</si>
  <si>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</si>
  <si>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</si>
  <si>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</si>
  <si>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</si>
  <si>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</si>
  <si>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</si>
  <si>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</si>
  <si>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</si>
  <si>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</si>
  <si>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</si>
  <si>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</si>
  <si>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</si>
  <si>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</si>
  <si>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</si>
  <si>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</si>
  <si>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</si>
  <si>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</si>
  <si>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</si>
  <si>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</si>
  <si>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</si>
  <si>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</si>
  <si>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</si>
  <si>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</si>
  <si>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</si>
  <si>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</si>
  <si>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</si>
  <si>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</si>
  <si>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</si>
  <si>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</si>
  <si>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</si>
  <si>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</si>
  <si>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</si>
  <si>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</si>
  <si>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</si>
  <si>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</si>
  <si>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</si>
  <si>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</si>
  <si>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</si>
  <si>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</si>
  <si>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</si>
  <si>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</si>
  <si>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</si>
  <si>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</si>
  <si>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</si>
  <si>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</si>
  <si>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</si>
  <si>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</si>
  <si>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</si>
  <si>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</si>
  <si>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</si>
  <si>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</si>
  <si>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</si>
  <si>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</si>
  <si>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</si>
  <si>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</si>
  <si>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</si>
  <si>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</si>
  <si>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</si>
  <si>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</si>
  <si>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</si>
  <si>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</si>
  <si>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</si>
  <si>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</si>
  <si>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</si>
  <si>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</si>
  <si>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</si>
  <si>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</si>
  <si>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</si>
  <si>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</si>
  <si>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</si>
  <si>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</si>
  <si>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</si>
  <si>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</si>
  <si>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</si>
  <si>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</si>
  <si>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</si>
  <si>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</si>
  <si>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</si>
  <si>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</si>
  <si>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</si>
  <si>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</si>
  <si>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</si>
  <si>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</si>
  <si>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</si>
  <si>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</si>
  <si>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</si>
  <si>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</si>
  <si>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</si>
  <si>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</si>
  <si>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</si>
  <si>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</si>
  <si>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</si>
  <si>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</si>
  <si>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</si>
  <si>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</si>
  <si>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</si>
  <si>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</si>
  <si>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</si>
  <si>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</si>
  <si>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</si>
  <si>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</si>
  <si>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</si>
  <si>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</si>
  <si>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</si>
  <si>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</si>
  <si>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</si>
  <si>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</si>
  <si>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</si>
  <si>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</si>
  <si>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</si>
  <si>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</si>
  <si>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</si>
  <si>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</si>
  <si>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</si>
  <si>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</si>
  <si>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</si>
  <si>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</si>
  <si>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</si>
  <si>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</si>
  <si>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</si>
  <si>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</si>
  <si>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</si>
  <si>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</si>
  <si>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</si>
  <si>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</si>
  <si>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</si>
  <si>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</si>
  <si>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</si>
  <si>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</si>
  <si>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</si>
  <si>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</si>
  <si>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</si>
  <si>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</si>
  <si>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</si>
  <si>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</si>
  <si>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</si>
  <si>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</si>
  <si>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</si>
  <si>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</si>
  <si>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</si>
  <si>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</si>
  <si>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</si>
  <si>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</si>
  <si>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</si>
  <si>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</si>
  <si>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</si>
  <si>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</si>
  <si>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</si>
  <si>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</si>
  <si>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</si>
  <si>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</si>
  <si>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</si>
  <si>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</si>
  <si>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</si>
  <si>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</si>
  <si>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</si>
  <si>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</si>
  <si>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</si>
  <si>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</si>
  <si>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</si>
  <si>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</si>
  <si>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</si>
  <si>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</si>
  <si>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</si>
  <si>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</si>
  <si>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</si>
  <si>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</si>
  <si>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</si>
  <si>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</si>
  <si>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</si>
  <si>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</si>
  <si>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</si>
  <si>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</si>
  <si>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</si>
  <si>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</si>
  <si>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</si>
  <si>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</si>
  <si>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</si>
  <si>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</si>
  <si>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</si>
  <si>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</si>
  <si>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</si>
  <si>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</si>
  <si>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</si>
  <si>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</si>
  <si>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</si>
  <si>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</si>
  <si>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</si>
  <si>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</si>
  <si>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</si>
  <si>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</si>
  <si>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</si>
  <si>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</si>
  <si>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</si>
  <si>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</si>
  <si>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</si>
  <si>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</si>
  <si>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</si>
  <si>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</si>
  <si>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</si>
  <si>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</si>
  <si>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</si>
  <si>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</si>
  <si>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</si>
  <si>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</si>
  <si>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</si>
  <si>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</si>
  <si>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</si>
  <si>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</si>
  <si>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</si>
  <si>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</si>
  <si>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</si>
  <si>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</si>
  <si>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</si>
  <si>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</si>
  <si>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</si>
  <si>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</si>
  <si>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</si>
  <si>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</si>
  <si>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</si>
  <si>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</si>
  <si>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</si>
  <si>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</si>
  <si>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</si>
  <si>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</si>
  <si>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</si>
  <si>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</si>
  <si>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</si>
  <si>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</si>
  <si>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</si>
  <si>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</si>
  <si>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</si>
  <si>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</si>
  <si>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</si>
  <si>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</si>
  <si>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</si>
  <si>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</si>
  <si>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</si>
  <si>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</si>
  <si>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</si>
  <si>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</si>
  <si>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</si>
  <si>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</si>
  <si>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</si>
  <si>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</si>
  <si>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</si>
  <si>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</si>
  <si>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</si>
  <si>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</si>
  <si>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</si>
  <si>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</si>
  <si>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</si>
  <si>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</si>
  <si>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</si>
  <si>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</si>
  <si>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</si>
  <si>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</si>
  <si>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</si>
  <si>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</si>
  <si>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</si>
  <si>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</si>
  <si>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</si>
  <si>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</si>
  <si>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</si>
  <si>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</si>
  <si>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</si>
  <si>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</si>
  <si>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</si>
  <si>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</si>
  <si>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</si>
  <si>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</si>
  <si>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</si>
  <si>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</si>
  <si>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</si>
  <si>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</si>
  <si>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</si>
  <si>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</si>
  <si>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</si>
  <si>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</si>
  <si>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</si>
  <si>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</si>
  <si>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</si>
  <si>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</si>
  <si>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</si>
  <si>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</si>
  <si>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</si>
  <si>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</si>
  <si>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</si>
  <si>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</si>
  <si>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</si>
  <si>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</si>
  <si>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</si>
  <si>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</si>
  <si>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</si>
  <si>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</si>
  <si>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</si>
  <si>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</si>
  <si>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</si>
  <si>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</si>
  <si>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</si>
  <si>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</si>
  <si>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</si>
  <si>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</si>
  <si>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</si>
  <si>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</si>
  <si>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</si>
  <si>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</si>
  <si>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</si>
  <si>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</si>
  <si>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</si>
  <si>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</si>
  <si>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</si>
  <si>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</si>
  <si>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</si>
  <si>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</si>
  <si>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</si>
  <si>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</si>
  <si>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</si>
  <si>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</si>
  <si>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</si>
  <si>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</si>
  <si>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</si>
  <si>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</si>
  <si>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</si>
  <si>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</si>
  <si>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</si>
  <si>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</si>
  <si>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</si>
  <si>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</si>
  <si>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</si>
  <si>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</si>
  <si>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</si>
  <si>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</si>
  <si>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</si>
  <si>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</si>
  <si>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</si>
  <si>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</si>
  <si>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</si>
  <si>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</si>
  <si>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</si>
  <si>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</si>
  <si>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</si>
  <si>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</si>
  <si>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</si>
  <si>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</si>
  <si>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</si>
  <si>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</si>
  <si>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</si>
  <si>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</si>
  <si>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</si>
  <si>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</si>
  <si>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</si>
  <si>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</si>
  <si>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</si>
  <si>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</si>
  <si>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</si>
  <si>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</si>
  <si>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</si>
  <si>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</si>
  <si>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</si>
  <si>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</si>
  <si>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</si>
  <si>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</si>
  <si>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</si>
  <si>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</si>
  <si>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</si>
  <si>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</si>
  <si>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</si>
  <si>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</si>
  <si>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</si>
  <si>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</si>
  <si>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</si>
  <si>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</si>
  <si>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</si>
  <si>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</si>
  <si>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</si>
  <si>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</si>
  <si>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</si>
  <si>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</si>
  <si>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</si>
  <si>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</si>
  <si>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</si>
  <si>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</si>
  <si>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</si>
  <si>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</si>
  <si>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</si>
  <si>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</si>
  <si>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</si>
  <si>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</si>
  <si>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</si>
  <si>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</si>
  <si>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</si>
  <si>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</si>
  <si>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</si>
  <si>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</si>
  <si>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</si>
  <si>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</si>
  <si>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</si>
  <si>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</si>
  <si>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</si>
  <si>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</si>
  <si>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</si>
  <si>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</si>
  <si>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</si>
  <si>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</si>
  <si>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</si>
  <si>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</si>
  <si>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</si>
  <si>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</si>
  <si>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</si>
  <si>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</si>
  <si>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</si>
  <si>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</si>
  <si>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</si>
  <si>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</si>
  <si>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</si>
  <si>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</si>
  <si>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</si>
  <si>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</si>
  <si>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</si>
  <si>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</si>
  <si>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</si>
  <si>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</si>
  <si>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</si>
  <si>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</si>
  <si>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</si>
  <si>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</si>
  <si>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</si>
  <si>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</si>
  <si>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</si>
  <si>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</si>
  <si>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</si>
  <si>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</si>
  <si>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</si>
  <si>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</si>
  <si>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</si>
  <si>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</si>
  <si>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</si>
  <si>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</si>
  <si>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</si>
  <si>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</si>
  <si>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</si>
  <si>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</si>
  <si>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</si>
  <si>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</si>
  <si>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</si>
  <si>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</si>
  <si>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</si>
  <si>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</si>
  <si>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</si>
  <si>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</si>
  <si>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</si>
  <si>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</si>
  <si>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</si>
  <si>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</si>
  <si>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</si>
  <si>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</si>
  <si>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</si>
  <si>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</si>
  <si>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</si>
  <si>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</si>
  <si>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</si>
  <si>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</si>
  <si>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</si>
  <si>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</si>
  <si>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</si>
  <si>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</si>
  <si>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</si>
  <si>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</si>
  <si>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</si>
  <si>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</si>
  <si>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</si>
  <si>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</si>
  <si>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</si>
  <si>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</si>
  <si>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</si>
  <si>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</si>
  <si>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</si>
  <si>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</si>
  <si>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</si>
  <si>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</si>
  <si>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</si>
  <si>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</si>
  <si>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</si>
  <si>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</si>
  <si>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</si>
  <si>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</si>
  <si>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</si>
  <si>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</si>
  <si>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</si>
  <si>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</si>
  <si>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</si>
  <si>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</si>
  <si>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</si>
  <si>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</si>
  <si>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</si>
  <si>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</si>
  <si>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</si>
  <si>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</si>
  <si>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</si>
  <si>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</si>
  <si>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</si>
  <si>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</si>
  <si>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</si>
  <si>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</si>
  <si>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</si>
  <si>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</si>
  <si>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</si>
  <si>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</si>
  <si>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</si>
  <si>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</si>
  <si>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</si>
  <si>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</si>
  <si>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</si>
  <si>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</si>
  <si>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</si>
  <si>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</si>
  <si>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</si>
  <si>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</si>
  <si>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</si>
  <si>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</si>
  <si>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</si>
  <si>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</si>
  <si>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</si>
  <si>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</si>
  <si>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</si>
  <si>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</si>
  <si>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</si>
  <si>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</si>
  <si>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</si>
  <si>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</si>
  <si>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</si>
  <si>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</si>
  <si>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</si>
  <si>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</si>
  <si>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</si>
  <si>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</si>
  <si>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</si>
  <si>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</si>
  <si>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</si>
  <si>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</si>
  <si>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</si>
  <si>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</si>
  <si>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</si>
  <si>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</si>
  <si>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</si>
  <si>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</si>
  <si>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</si>
  <si>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</si>
  <si>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</si>
  <si>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</si>
  <si>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</si>
  <si>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</si>
  <si>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</si>
  <si>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</si>
  <si>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</si>
  <si>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</si>
  <si>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</si>
  <si>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</si>
  <si>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</si>
  <si>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</si>
  <si>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</si>
  <si>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</si>
  <si>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</si>
  <si>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</si>
  <si>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</si>
  <si>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</si>
  <si>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</si>
  <si>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</si>
  <si>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</si>
  <si>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</si>
  <si>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</si>
  <si>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</si>
  <si>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</si>
  <si>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</si>
  <si>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</si>
  <si>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</si>
  <si>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</si>
  <si>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</si>
  <si>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</si>
  <si>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</si>
  <si>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</si>
  <si>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</si>
  <si>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</si>
  <si>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</si>
  <si>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</si>
  <si>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</si>
  <si>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</si>
  <si>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</si>
  <si>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</si>
  <si>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</si>
  <si>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</si>
  <si>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</si>
  <si>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</si>
  <si>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</si>
  <si>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</si>
  <si>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</si>
  <si>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</si>
  <si>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</si>
  <si>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</si>
  <si>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</si>
  <si>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</si>
  <si>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</si>
  <si>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</si>
  <si>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</si>
  <si>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</si>
  <si>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</si>
  <si>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</si>
  <si>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</si>
  <si>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</si>
  <si>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</si>
  <si>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</si>
  <si>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</si>
  <si>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</si>
  <si>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</si>
  <si>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</si>
  <si>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</si>
  <si>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</si>
  <si>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</si>
  <si>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</si>
  <si>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</si>
  <si>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</si>
  <si>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</si>
  <si>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</si>
  <si>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</si>
  <si>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</si>
  <si>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</si>
  <si>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</si>
  <si>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</si>
  <si>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</si>
  <si>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</si>
  <si>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</si>
  <si>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</si>
  <si>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</si>
  <si>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</si>
  <si>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</si>
  <si>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</si>
  <si>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</si>
  <si>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</si>
  <si>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</si>
  <si>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</si>
  <si>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</si>
  <si>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</si>
  <si>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</si>
  <si>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</si>
  <si>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</si>
  <si>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</si>
  <si>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</si>
  <si>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</si>
  <si>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</si>
  <si>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</si>
  <si>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</si>
  <si>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</si>
  <si>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</si>
  <si>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</si>
  <si>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</si>
  <si>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</si>
  <si>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</si>
  <si>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</si>
  <si>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</si>
  <si>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</si>
  <si>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</si>
  <si>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</si>
  <si>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</si>
  <si>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</si>
  <si>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</si>
  <si>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</si>
  <si>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</si>
  <si>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</si>
  <si>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</si>
  <si>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</si>
  <si>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</si>
  <si>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</si>
  <si>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</si>
  <si>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</si>
  <si>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</si>
  <si>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</si>
  <si>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</si>
  <si>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</si>
  <si>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</si>
  <si>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</si>
  <si>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</si>
  <si>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</si>
  <si>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</si>
  <si>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</si>
  <si>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</si>
  <si>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</si>
  <si>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</si>
  <si>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</si>
  <si>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</si>
  <si>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</si>
  <si>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</si>
  <si>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</si>
  <si>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</si>
  <si>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</si>
  <si>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</si>
  <si>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</si>
  <si>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</si>
  <si>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</si>
  <si>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</si>
  <si>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</si>
  <si>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</si>
  <si>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</si>
  <si>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</si>
  <si>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</si>
  <si>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</si>
  <si>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</si>
  <si>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</si>
  <si>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</si>
  <si>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</si>
  <si>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</si>
  <si>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</si>
  <si>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</si>
  <si>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</si>
  <si>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</si>
  <si>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</si>
  <si>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</si>
  <si>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</si>
  <si>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</si>
  <si>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</si>
  <si>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</si>
  <si>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</si>
  <si>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</si>
  <si>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</si>
  <si>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</si>
  <si>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</si>
  <si>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</si>
  <si>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</si>
  <si>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</si>
  <si>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</si>
  <si>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</si>
  <si>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</si>
  <si>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</si>
  <si>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</si>
  <si>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</si>
  <si>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</si>
  <si>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</si>
  <si>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</si>
  <si>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</si>
  <si>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</si>
  <si>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</si>
  <si>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</si>
  <si>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</si>
  <si>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</si>
  <si>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</si>
  <si>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</si>
  <si>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</si>
  <si>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</si>
  <si>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</si>
  <si>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</si>
  <si>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</si>
  <si>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</si>
  <si>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</si>
  <si>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</si>
  <si>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</si>
  <si>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</si>
  <si>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</si>
  <si>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</si>
  <si>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</si>
  <si>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</si>
  <si>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</si>
  <si>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</si>
  <si>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</si>
  <si>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</si>
  <si>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</si>
  <si>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</si>
  <si>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</si>
  <si>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</si>
  <si>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</si>
  <si>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</si>
  <si>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</si>
  <si>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</si>
  <si>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</si>
  <si>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</si>
  <si>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</si>
  <si>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</si>
  <si>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</si>
  <si>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</si>
  <si>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</si>
  <si>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</si>
  <si>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</si>
  <si>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</si>
  <si>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</si>
  <si>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</si>
  <si>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</si>
  <si>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</si>
  <si>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</si>
  <si>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</si>
  <si>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</si>
  <si>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</si>
  <si>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</si>
  <si>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</si>
  <si>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</si>
  <si>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</si>
  <si>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</si>
  <si>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</si>
  <si>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</si>
  <si>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</si>
  <si>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</si>
  <si>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</si>
  <si>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</si>
  <si>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</si>
  <si>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</si>
  <si>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</si>
  <si>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</si>
  <si>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</si>
  <si>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</si>
  <si>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</si>
  <si>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</si>
  <si>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</si>
  <si>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</si>
  <si>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</si>
  <si>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</si>
  <si>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</si>
  <si>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</si>
  <si>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</si>
  <si>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</si>
  <si>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</si>
  <si>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</si>
  <si>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</si>
  <si>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</si>
  <si>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</si>
  <si>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</si>
  <si>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</si>
  <si>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</si>
  <si>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</si>
  <si>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</si>
  <si>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</si>
  <si>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</si>
  <si>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</si>
  <si>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</si>
  <si>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</si>
  <si>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</si>
  <si>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</si>
  <si>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</si>
  <si>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</si>
  <si>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</si>
  <si>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</si>
  <si>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</si>
  <si>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</si>
  <si>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</si>
  <si>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</si>
  <si>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</si>
  <si>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</si>
  <si>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</si>
  <si>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</si>
  <si>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</si>
  <si>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</si>
  <si>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</si>
  <si>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</si>
  <si>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</si>
  <si>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</si>
  <si>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</si>
  <si>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</si>
  <si>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</si>
  <si>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</si>
  <si>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</si>
  <si>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</si>
  <si>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</si>
  <si>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</si>
  <si>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</si>
  <si>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</si>
  <si>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</si>
  <si>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</si>
  <si>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</si>
  <si>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</si>
  <si>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</si>
  <si>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</si>
  <si>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</si>
  <si>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</si>
  <si>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</si>
  <si>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</si>
  <si>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</si>
  <si>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</si>
  <si>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</si>
  <si>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</si>
  <si>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</si>
  <si>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</si>
  <si>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</si>
  <si>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</si>
  <si>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</si>
  <si>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</si>
  <si>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</si>
  <si>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</si>
  <si>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</si>
  <si>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</si>
  <si>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</si>
  <si>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</si>
  <si>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</si>
  <si>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</si>
  <si>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</si>
  <si>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</si>
  <si>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</si>
  <si>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</si>
  <si>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</si>
  <si>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</si>
  <si>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</si>
  <si>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</si>
  <si>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</si>
  <si>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</si>
  <si>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</si>
  <si>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</si>
  <si>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</si>
  <si>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</si>
  <si>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</si>
  <si>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</si>
  <si>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</si>
  <si>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</si>
  <si>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</si>
  <si>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</si>
  <si>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</si>
  <si>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</si>
  <si>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</si>
  <si>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</si>
  <si>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</si>
  <si>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</si>
  <si>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</si>
  <si>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</si>
  <si>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</si>
  <si>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</si>
  <si>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</si>
  <si>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</si>
  <si>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</si>
  <si>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</si>
  <si>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</si>
  <si>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</si>
  <si>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</si>
  <si>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</si>
  <si>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</si>
  <si>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</si>
  <si>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</si>
  <si>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</si>
  <si>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</si>
  <si>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</si>
  <si>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</si>
  <si>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</si>
  <si>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</si>
  <si>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</si>
  <si>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</si>
  <si>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</si>
  <si>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</si>
  <si>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</si>
  <si>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</si>
  <si>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</si>
  <si>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</si>
  <si>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</si>
  <si>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</si>
  <si>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</si>
  <si>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</si>
  <si>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</si>
  <si>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</si>
  <si>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</si>
  <si>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</si>
  <si>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</si>
  <si>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</si>
  <si>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</si>
  <si>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</si>
  <si>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</si>
  <si>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</si>
  <si>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</si>
  <si>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</si>
  <si>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</si>
  <si>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</si>
  <si>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</si>
  <si>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</si>
  <si>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</si>
  <si>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</si>
  <si>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</si>
  <si>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</si>
  <si>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</si>
  <si>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</si>
  <si>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</si>
  <si>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</si>
  <si>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</si>
  <si>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</si>
  <si>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</si>
  <si>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</si>
  <si>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</si>
  <si>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</si>
  <si>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</si>
  <si>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</si>
  <si>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</si>
  <si>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</si>
  <si>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</si>
  <si>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</si>
  <si>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</si>
  <si>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</si>
  <si>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</si>
  <si>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</si>
  <si>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</si>
  <si>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</si>
  <si>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</si>
  <si>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</si>
  <si>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</si>
  <si>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</si>
  <si>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</si>
  <si>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</si>
  <si>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</si>
  <si>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</si>
  <si>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</si>
  <si>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</si>
  <si>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</si>
  <si>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</si>
  <si>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</si>
  <si>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</si>
  <si>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</si>
  <si>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</si>
  <si>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</si>
  <si>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</si>
  <si>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</si>
  <si>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</si>
  <si>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</si>
  <si>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</si>
  <si>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</si>
  <si>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</si>
  <si>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</si>
  <si>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</si>
  <si>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</si>
  <si>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</si>
  <si>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</si>
  <si>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</si>
  <si>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</si>
  <si>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</si>
  <si>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</si>
  <si>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</si>
  <si>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</si>
  <si>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</si>
  <si>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</si>
  <si>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</si>
  <si>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</si>
  <si>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</si>
  <si>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</si>
  <si>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</si>
  <si>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</si>
  <si>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</si>
  <si>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</si>
  <si>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</si>
  <si>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</si>
  <si>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</si>
  <si>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</si>
  <si>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</si>
  <si>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</si>
  <si>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</si>
  <si>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</si>
  <si>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</si>
  <si>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</si>
  <si>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</si>
  <si>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</si>
  <si>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</si>
  <si>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</si>
  <si>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</si>
  <si>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</si>
  <si>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</si>
  <si>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</si>
  <si>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</si>
  <si>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</si>
  <si>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</si>
  <si>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</si>
  <si>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</si>
  <si>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</si>
  <si>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</si>
  <si>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</si>
  <si>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</si>
  <si>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</si>
  <si>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</si>
  <si>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</si>
  <si>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</si>
  <si>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</si>
  <si>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</si>
  <si>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</si>
  <si>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</si>
  <si>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</si>
  <si>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</si>
  <si>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</si>
  <si>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</si>
  <si>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</si>
  <si>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</si>
  <si>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</si>
  <si>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</si>
  <si>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</si>
  <si>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</si>
  <si>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</si>
  <si>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</si>
  <si>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</si>
  <si>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</si>
  <si>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</si>
  <si>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</si>
  <si>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</si>
  <si>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</si>
  <si>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</si>
  <si>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</si>
  <si>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</si>
  <si>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</si>
  <si>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</si>
  <si>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</si>
  <si>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</si>
  <si>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</si>
  <si>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</si>
  <si>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</si>
  <si>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</si>
  <si>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</si>
  <si>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</si>
  <si>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</si>
  <si>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</si>
  <si>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</si>
  <si>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</si>
  <si>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</si>
  <si>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</si>
  <si>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</si>
  <si>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</si>
  <si>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</si>
  <si>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</si>
  <si>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</si>
  <si>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</si>
  <si>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</si>
  <si>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</si>
  <si>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</si>
  <si>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</si>
  <si>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</si>
  <si>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</si>
  <si>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</si>
  <si>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</si>
  <si>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</si>
  <si>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</si>
  <si>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</si>
  <si>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</si>
  <si>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</si>
  <si>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</si>
  <si>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</si>
  <si>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</si>
  <si>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</si>
  <si>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</si>
  <si>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</si>
  <si>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</si>
  <si>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</si>
  <si>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</si>
  <si>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</si>
  <si>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</si>
  <si>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</si>
  <si>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</si>
  <si>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</si>
  <si>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</si>
  <si>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</si>
  <si>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</si>
  <si>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</si>
  <si>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</si>
  <si>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</si>
  <si>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</si>
  <si>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</si>
  <si>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</si>
  <si>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</si>
  <si>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</si>
  <si>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</si>
  <si>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</si>
  <si>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</si>
  <si>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</si>
  <si>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</si>
  <si>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</si>
  <si>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</si>
  <si>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</si>
  <si>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</si>
  <si>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</si>
  <si>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</si>
  <si>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</si>
  <si>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</si>
  <si>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</si>
  <si>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</si>
  <si>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</si>
  <si>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</si>
  <si>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</si>
  <si>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</si>
  <si>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</si>
  <si>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</si>
  <si>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</si>
  <si>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</si>
  <si>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</si>
  <si>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</si>
  <si>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</si>
  <si>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</si>
  <si>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</si>
  <si>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</si>
  <si>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</si>
  <si>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</si>
  <si>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</si>
  <si>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</si>
  <si>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</si>
  <si>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</si>
  <si>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</si>
  <si>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</si>
  <si>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</si>
  <si>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</si>
  <si>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</si>
  <si>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</si>
  <si>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</si>
  <si>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</si>
  <si>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</si>
  <si>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</si>
  <si>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</si>
  <si>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</si>
  <si>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</si>
  <si>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</si>
  <si>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</si>
  <si>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</si>
  <si>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</si>
  <si>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</si>
  <si>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</si>
  <si>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</si>
  <si>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</si>
  <si>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</si>
  <si>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</si>
  <si>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</si>
  <si>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</si>
  <si>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</si>
  <si>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</si>
  <si>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</si>
  <si>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</si>
  <si>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</si>
  <si>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</si>
  <si>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</si>
  <si>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</si>
  <si>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</si>
  <si>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</si>
  <si>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</si>
  <si>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</si>
  <si>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</si>
  <si>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</si>
  <si>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</si>
  <si>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</si>
  <si>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</si>
  <si>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</si>
  <si>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</si>
  <si>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</si>
  <si>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</si>
  <si>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</si>
  <si>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</si>
  <si>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</si>
  <si>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</si>
  <si>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</si>
  <si>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</si>
  <si>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</si>
  <si>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</si>
  <si>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</si>
  <si>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</si>
  <si>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</si>
  <si>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</si>
  <si>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</si>
  <si>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</si>
  <si>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</si>
  <si>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</si>
  <si>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</si>
  <si>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</si>
  <si>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</si>
  <si>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</si>
  <si>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</si>
  <si>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</si>
  <si>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</si>
  <si>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</si>
  <si>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</si>
  <si>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</si>
  <si>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</si>
  <si>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</si>
  <si>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</si>
  <si>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</si>
  <si>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</si>
  <si>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</si>
  <si>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</si>
  <si>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</si>
  <si>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</si>
  <si>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</si>
  <si>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</si>
  <si>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</si>
  <si>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</si>
  <si>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</si>
  <si>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</si>
  <si>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</si>
  <si>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</si>
  <si>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</si>
  <si>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</si>
  <si>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</si>
  <si>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</si>
  <si>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</si>
  <si>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</si>
  <si>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</si>
  <si>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</si>
  <si>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</si>
  <si>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</si>
  <si>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</si>
  <si>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</si>
  <si>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</si>
  <si>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</si>
  <si>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</si>
  <si>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</si>
  <si>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</si>
  <si>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</si>
  <si>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</si>
  <si>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</si>
  <si>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</si>
  <si>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</si>
  <si>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</si>
  <si>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</si>
  <si>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</si>
  <si>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</si>
  <si>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</si>
  <si>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</si>
  <si>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</si>
  <si>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</si>
  <si>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</si>
  <si>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</si>
  <si>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</si>
  <si>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</si>
  <si>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</si>
  <si>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</si>
  <si>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</si>
  <si>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</si>
  <si>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</si>
  <si>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</si>
  <si>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</si>
  <si>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</si>
  <si>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</si>
  <si>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</si>
  <si>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</si>
  <si>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</si>
  <si>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</si>
  <si>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</si>
  <si>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</si>
  <si>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</si>
  <si>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</si>
  <si>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</si>
  <si>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</si>
  <si>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</si>
  <si>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</si>
  <si>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</si>
  <si>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</si>
  <si>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</si>
  <si>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</si>
  <si>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</si>
  <si>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</si>
  <si>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</si>
  <si>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</si>
  <si>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</si>
  <si>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</si>
  <si>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</si>
  <si>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</si>
  <si>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</si>
  <si>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</si>
  <si>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</si>
  <si>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</si>
  <si>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</si>
  <si>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</si>
  <si>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</si>
  <si>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</si>
  <si>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</si>
  <si>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</si>
  <si>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</si>
  <si>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</si>
  <si>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</si>
  <si>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</si>
  <si>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</si>
  <si>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</si>
  <si>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</si>
  <si>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</si>
  <si>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</si>
  <si>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</si>
  <si>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</si>
  <si>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</si>
  <si>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</si>
  <si>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</si>
  <si>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</si>
  <si>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</si>
  <si>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</si>
  <si>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</si>
  <si>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</si>
  <si>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</si>
  <si>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</si>
  <si>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</si>
  <si>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</si>
  <si>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</si>
  <si>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</si>
  <si>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</si>
  <si>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</si>
  <si>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</si>
  <si>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</si>
  <si>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</si>
  <si>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</si>
  <si>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</si>
  <si>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</si>
  <si>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</si>
  <si>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</si>
  <si>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</si>
  <si>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</si>
  <si>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</si>
  <si>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</si>
  <si>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</si>
  <si>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</si>
  <si>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</si>
  <si>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</si>
  <si>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</si>
  <si>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</si>
  <si>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</si>
  <si>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</si>
  <si>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</si>
  <si>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</si>
  <si>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</si>
  <si>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</si>
  <si>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</si>
  <si>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</si>
  <si>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</si>
  <si>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</si>
  <si>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</si>
  <si>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</si>
  <si>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</si>
  <si>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</si>
  <si>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</si>
  <si>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</si>
  <si>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</si>
  <si>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</si>
  <si>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</si>
  <si>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</si>
  <si>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</si>
  <si>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</si>
  <si>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</si>
  <si>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</si>
  <si>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</si>
  <si>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</si>
  <si>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</si>
  <si>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</si>
  <si>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</si>
  <si>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</si>
  <si>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</si>
  <si>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</si>
  <si>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</si>
  <si>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</si>
  <si>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</si>
  <si>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</si>
  <si>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</si>
  <si>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</si>
  <si>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</si>
  <si>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</si>
  <si>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</si>
  <si>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</si>
  <si>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</si>
  <si>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</si>
  <si>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</si>
  <si>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</si>
  <si>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</si>
  <si>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</si>
  <si>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</si>
  <si>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</si>
  <si>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</si>
  <si>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</si>
  <si>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</si>
  <si>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</si>
  <si>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</si>
  <si>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</si>
  <si>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</si>
  <si>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</si>
  <si>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</si>
  <si>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</si>
  <si>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</si>
  <si>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</si>
  <si>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</si>
  <si>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</si>
  <si>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</si>
  <si>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</si>
  <si>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</si>
  <si>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</si>
  <si>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</si>
  <si>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</si>
  <si>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</si>
  <si>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</si>
  <si>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</si>
  <si>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</si>
  <si>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</si>
  <si>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</si>
  <si>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</si>
  <si>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</si>
  <si>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</si>
  <si>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</si>
  <si>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</si>
  <si>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</si>
  <si>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</si>
  <si>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</si>
  <si>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</si>
  <si>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</si>
  <si>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</si>
  <si>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</si>
  <si>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</si>
  <si>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</si>
  <si>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</si>
  <si>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</si>
  <si>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</si>
  <si>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</si>
  <si>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</si>
  <si>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</si>
  <si>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</si>
  <si>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</si>
  <si>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</si>
  <si>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</si>
  <si>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</si>
  <si>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</si>
  <si>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</si>
  <si>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</si>
  <si>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</si>
  <si>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</si>
  <si>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</si>
  <si>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</si>
  <si>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</si>
  <si>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</si>
  <si>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</si>
  <si>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</si>
  <si>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</si>
  <si>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</si>
  <si>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</si>
  <si>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</si>
  <si>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</si>
  <si>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</si>
  <si>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</si>
  <si>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</si>
  <si>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</si>
  <si>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</si>
  <si>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</si>
  <si>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</si>
  <si>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</si>
  <si>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</si>
  <si>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</si>
  <si>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</si>
  <si>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</si>
  <si>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</si>
  <si>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</si>
  <si>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</si>
  <si>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</si>
  <si>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</si>
  <si>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</si>
  <si>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</si>
  <si>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</si>
  <si>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</si>
  <si>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</si>
  <si>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</si>
  <si>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</si>
  <si>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</si>
  <si>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</si>
  <si>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</si>
  <si>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</si>
  <si>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</si>
  <si>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</si>
  <si>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</si>
  <si>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</si>
  <si>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</si>
  <si>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</si>
  <si>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</si>
  <si>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</si>
  <si>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</si>
  <si>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</si>
  <si>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</si>
  <si>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</si>
  <si>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</si>
  <si>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</si>
  <si>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</si>
  <si>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</si>
  <si>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</si>
  <si>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</si>
  <si>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</si>
  <si>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</si>
  <si>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</si>
  <si>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</si>
  <si>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</si>
  <si>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</si>
  <si>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</si>
  <si>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</si>
  <si>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</si>
  <si>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</si>
  <si>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</si>
  <si>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</si>
  <si>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</si>
  <si>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</si>
  <si>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</si>
  <si>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</si>
  <si>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</si>
  <si>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</si>
  <si>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</si>
  <si>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</si>
  <si>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</si>
  <si>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</si>
  <si>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</si>
  <si>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</si>
  <si>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</si>
  <si>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</si>
  <si>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</si>
  <si>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</si>
  <si>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</si>
  <si>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</si>
  <si>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</si>
  <si>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</si>
  <si>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</si>
  <si>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</si>
  <si>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</si>
  <si>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</si>
  <si>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</si>
  <si>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</si>
  <si>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</si>
  <si>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</si>
  <si>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</si>
  <si>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</si>
  <si>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</si>
  <si>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</si>
  <si>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</si>
  <si>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</si>
  <si>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</si>
  <si>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</si>
  <si>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</si>
  <si>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</si>
  <si>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</si>
  <si>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</si>
  <si>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</si>
  <si>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</si>
  <si>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</si>
  <si>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</si>
  <si>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</si>
  <si>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</si>
  <si>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</si>
  <si>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</si>
  <si>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</si>
  <si>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</si>
  <si>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</si>
  <si>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</si>
  <si>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</si>
  <si>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</si>
  <si>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</si>
  <si>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</si>
  <si>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</si>
  <si>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</si>
  <si>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</si>
  <si>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</si>
  <si>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</si>
  <si>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</si>
  <si>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</si>
  <si>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</si>
  <si>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</si>
  <si>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</si>
  <si>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</si>
  <si>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</si>
  <si>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</si>
  <si>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</si>
  <si>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</si>
  <si>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</si>
  <si>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</si>
  <si>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</si>
  <si>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</si>
  <si>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</si>
  <si>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</si>
  <si>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</si>
  <si>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</si>
  <si>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</si>
  <si>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</si>
  <si>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</si>
  <si>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</si>
  <si>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</si>
  <si>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</si>
  <si>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</si>
  <si>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</si>
  <si>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</si>
  <si>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</si>
  <si>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</si>
  <si>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</si>
  <si>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</si>
  <si>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</si>
  <si>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</si>
  <si>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</si>
  <si>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</si>
  <si>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</si>
  <si>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</si>
  <si>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</si>
  <si>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</si>
  <si>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</si>
  <si>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</si>
  <si>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</si>
  <si>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</si>
  <si>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</si>
  <si>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</si>
  <si>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</si>
  <si>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</si>
  <si>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</si>
  <si>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</si>
  <si>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</si>
  <si>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</si>
  <si>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</si>
  <si>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</si>
  <si>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</si>
  <si>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</si>
  <si>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</si>
  <si>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</si>
  <si>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</si>
  <si>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</si>
  <si>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</si>
  <si>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</si>
  <si>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</si>
  <si>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</si>
  <si>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</si>
  <si>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</si>
  <si>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</si>
  <si>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</si>
  <si>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</si>
  <si>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</si>
  <si>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</si>
  <si>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</si>
  <si>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</si>
  <si>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</si>
  <si>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</si>
  <si>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</si>
  <si>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</si>
  <si>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</si>
  <si>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</si>
  <si>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</si>
  <si>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</si>
  <si>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</si>
  <si>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</si>
  <si>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</si>
  <si>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</si>
  <si>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</si>
  <si>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</si>
  <si>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</si>
  <si>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</si>
  <si>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</si>
  <si>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</si>
  <si>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</si>
  <si>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</si>
  <si>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</si>
  <si>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</si>
  <si>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</si>
  <si>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</si>
  <si>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</si>
  <si>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</si>
  <si>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</si>
  <si>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</si>
  <si>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</si>
  <si>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</si>
  <si>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</si>
  <si>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</si>
  <si>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</si>
  <si>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</si>
  <si>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</si>
  <si>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</si>
  <si>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</si>
  <si>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</si>
  <si>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</si>
  <si>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</si>
  <si>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</si>
  <si>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</si>
  <si>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</si>
  <si>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</si>
  <si>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</si>
  <si>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</si>
  <si>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</si>
  <si>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</si>
  <si>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</si>
  <si>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</si>
  <si>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</si>
  <si>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</si>
  <si>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</si>
  <si>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</si>
  <si>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</si>
  <si>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</si>
  <si>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</si>
  <si>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</si>
  <si>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</si>
  <si>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</si>
  <si>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</si>
  <si>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</si>
  <si>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</si>
  <si>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</si>
  <si>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</si>
  <si>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</si>
  <si>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</si>
  <si>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</si>
  <si>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</si>
  <si>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</si>
  <si>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</si>
  <si>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</si>
  <si>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</si>
  <si>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</si>
  <si>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</si>
  <si>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</si>
  <si>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</si>
  <si>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</si>
  <si>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</si>
  <si>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</si>
  <si>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</si>
  <si>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</si>
  <si>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</si>
  <si>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</si>
  <si>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</si>
  <si>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</si>
  <si>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</si>
  <si>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</si>
  <si>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</si>
  <si>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</si>
  <si>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</si>
  <si>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</si>
  <si>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</si>
  <si>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</si>
  <si>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</si>
  <si>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</si>
  <si>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</si>
  <si>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</si>
  <si>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</si>
  <si>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</si>
  <si>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</si>
  <si>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</si>
  <si>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</si>
  <si>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</si>
  <si>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</si>
  <si>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</si>
  <si>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</si>
  <si>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</si>
  <si>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</si>
  <si>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</si>
  <si>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</si>
  <si>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</si>
  <si>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</si>
  <si>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</si>
  <si>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</si>
  <si>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</si>
  <si>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</si>
  <si>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</si>
  <si>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</si>
  <si>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</si>
  <si>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</si>
  <si>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</si>
  <si>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</si>
  <si>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</si>
  <si>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</si>
  <si>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</si>
  <si>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</si>
  <si>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</si>
  <si>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</si>
  <si>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</si>
  <si>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</si>
  <si>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</si>
  <si>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</si>
  <si>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</si>
  <si>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</si>
  <si>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</si>
  <si>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</si>
  <si>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</si>
  <si>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</si>
  <si>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</si>
  <si>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</si>
  <si>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</si>
  <si>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</si>
  <si>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</si>
  <si>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</si>
  <si>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</si>
  <si>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</si>
  <si>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</si>
  <si>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</si>
  <si>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</si>
  <si>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</si>
  <si>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</si>
  <si>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</si>
  <si>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</si>
  <si>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</si>
  <si>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</si>
  <si>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</si>
  <si>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</si>
  <si>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</si>
  <si>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</si>
  <si>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</si>
  <si>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</si>
  <si>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</si>
  <si>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</si>
  <si>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</si>
  <si>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</si>
  <si>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</si>
  <si>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</si>
  <si>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</si>
  <si>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</si>
  <si>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</si>
  <si>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</si>
  <si>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</si>
  <si>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</si>
  <si>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</si>
  <si>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</si>
  <si>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</si>
  <si>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</si>
  <si>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</si>
  <si>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</si>
  <si>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</si>
  <si>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</si>
  <si>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</si>
  <si>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</si>
  <si>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</si>
  <si>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</si>
  <si>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</si>
  <si>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</si>
  <si>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</si>
  <si>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</si>
  <si>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</si>
  <si>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</si>
  <si>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</si>
  <si>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</si>
  <si>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</si>
  <si>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</si>
  <si>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</si>
  <si>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</si>
  <si>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</si>
  <si>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</si>
  <si>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</si>
  <si>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</si>
  <si>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</si>
  <si>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</si>
  <si>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</si>
  <si>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</si>
  <si>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</si>
  <si>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</si>
  <si>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</si>
  <si>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</si>
  <si>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</si>
  <si>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</si>
  <si>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</si>
  <si>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</si>
  <si>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</si>
  <si>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</si>
  <si>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</si>
  <si>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</si>
  <si>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</si>
  <si>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</si>
  <si>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</si>
  <si>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</si>
  <si>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</si>
  <si>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</si>
  <si>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</si>
  <si>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</si>
  <si>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</si>
  <si>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</si>
  <si>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</si>
  <si>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</si>
  <si>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</si>
  <si>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</si>
  <si>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</si>
  <si>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</si>
  <si>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</si>
  <si>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</si>
  <si>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</si>
  <si>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</si>
  <si>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</si>
  <si>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</si>
  <si>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</si>
  <si>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</si>
  <si>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</si>
  <si>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</si>
  <si>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</si>
  <si>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</si>
  <si>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</si>
  <si>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</si>
  <si>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</si>
  <si>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</si>
  <si>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</si>
  <si>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</si>
  <si>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</si>
  <si>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</si>
  <si>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</si>
  <si>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</si>
  <si>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</si>
  <si>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</si>
  <si>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</si>
  <si>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</si>
  <si>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</si>
  <si>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</si>
  <si>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</si>
  <si>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</si>
  <si>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</si>
  <si>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</si>
  <si>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</si>
  <si>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</si>
  <si>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</si>
  <si>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</si>
  <si>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</si>
  <si>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</si>
  <si>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</si>
  <si>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</si>
  <si>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</si>
  <si>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</si>
  <si>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</si>
  <si>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</si>
  <si>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</si>
  <si>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</si>
  <si>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</si>
  <si>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</si>
  <si>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</si>
  <si>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</si>
  <si>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</si>
  <si>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</si>
  <si>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</si>
  <si>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</si>
  <si>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</si>
  <si>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</si>
  <si>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</si>
  <si>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</si>
  <si>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</si>
  <si>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</si>
  <si>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</si>
  <si>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</si>
  <si>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</si>
  <si>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</si>
  <si>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</si>
  <si>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</si>
  <si>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</si>
  <si>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</si>
  <si>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</si>
  <si>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</si>
  <si>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</si>
  <si>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</si>
  <si>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</si>
  <si>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</si>
  <si>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</si>
  <si>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</si>
  <si>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</si>
  <si>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</si>
  <si>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</si>
  <si>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</si>
  <si>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</si>
  <si>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</si>
  <si>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</si>
  <si>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</si>
  <si>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</si>
  <si>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</si>
  <si>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</si>
  <si>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</si>
  <si>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</si>
  <si>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</si>
  <si>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</si>
  <si>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</si>
  <si>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</si>
  <si>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</si>
  <si>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</si>
  <si>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</si>
  <si>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</si>
  <si>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</si>
  <si>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</si>
  <si>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</si>
  <si>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</si>
  <si>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</si>
  <si>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</si>
  <si>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</si>
  <si>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</si>
  <si>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</si>
  <si>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</si>
  <si>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</si>
  <si>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</si>
  <si>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</si>
  <si>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</si>
  <si>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</si>
  <si>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</si>
  <si>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</si>
  <si>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</si>
  <si>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</si>
  <si>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</si>
  <si>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</si>
  <si>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</si>
  <si>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</si>
  <si>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</si>
  <si>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</si>
  <si>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</si>
  <si>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</si>
  <si>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</si>
  <si>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</si>
  <si>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</si>
  <si>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</si>
  <si>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</si>
  <si>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</si>
  <si>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</si>
  <si>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</si>
  <si>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</si>
  <si>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</si>
  <si>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</si>
  <si>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</si>
  <si>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</si>
  <si>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</si>
  <si>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</si>
  <si>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</si>
  <si>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</si>
  <si>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</si>
  <si>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</si>
  <si>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</si>
  <si>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</si>
  <si>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</si>
  <si>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</si>
  <si>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</si>
  <si>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</si>
  <si>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</si>
  <si>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</si>
  <si>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</si>
  <si>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</si>
  <si>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</si>
  <si>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</si>
  <si>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</si>
  <si>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</si>
  <si>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</si>
  <si>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</si>
  <si>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</si>
  <si>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</si>
  <si>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</si>
  <si>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</si>
  <si>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</si>
  <si>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</si>
  <si>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</si>
  <si>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</si>
  <si>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</si>
  <si>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</si>
  <si>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</si>
  <si>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</si>
  <si>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</si>
  <si>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</si>
  <si>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</si>
  <si>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</si>
  <si>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</si>
  <si>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</si>
  <si>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</si>
  <si>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</si>
  <si>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</si>
  <si>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</si>
  <si>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</si>
  <si>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</si>
  <si>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</si>
  <si>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</si>
  <si>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</si>
  <si>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</si>
  <si>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</si>
  <si>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</si>
  <si>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</si>
  <si>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</si>
  <si>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</si>
  <si>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</si>
  <si>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</si>
  <si>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</si>
  <si>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</si>
  <si>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</si>
  <si>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</si>
  <si>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</si>
  <si>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</si>
  <si>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</si>
  <si>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</si>
  <si>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</si>
  <si>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</si>
  <si>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</si>
  <si>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</si>
  <si>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</si>
  <si>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</si>
  <si>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</si>
  <si>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</si>
  <si>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</si>
  <si>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</si>
  <si>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</si>
  <si>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</si>
  <si>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</si>
  <si>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</si>
  <si>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</si>
  <si>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</si>
  <si>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</si>
  <si>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</si>
  <si>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</si>
  <si>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</si>
  <si>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</si>
  <si>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</si>
  <si>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</si>
  <si>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</si>
  <si>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</si>
  <si>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</si>
  <si>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</si>
  <si>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</si>
  <si>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</si>
  <si>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</si>
  <si>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</si>
  <si>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</si>
  <si>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</si>
  <si>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</si>
  <si>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</si>
  <si>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</si>
  <si>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</si>
  <si>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</si>
  <si>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</si>
  <si>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</si>
  <si>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</si>
  <si>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</si>
  <si>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</si>
  <si>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</si>
  <si>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</si>
  <si>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</si>
  <si>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</si>
  <si>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</si>
  <si>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</si>
  <si>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</si>
  <si>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</si>
  <si>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</si>
  <si>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</si>
  <si>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</si>
  <si>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</si>
  <si>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</si>
  <si>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</si>
  <si>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</si>
  <si>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</si>
  <si>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</si>
  <si>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</si>
  <si>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</si>
  <si>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</si>
  <si>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</si>
  <si>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</si>
  <si>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</si>
  <si>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</si>
  <si>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</si>
  <si>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</si>
  <si>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</si>
  <si>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</si>
  <si>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</si>
  <si>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</si>
  <si>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</si>
  <si>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</si>
  <si>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</si>
  <si>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</si>
  <si>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</si>
  <si>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</si>
  <si>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</si>
  <si>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</si>
  <si>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</si>
  <si>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</si>
  <si>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</si>
  <si>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</si>
  <si>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</si>
  <si>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</si>
  <si>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</si>
  <si>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</si>
  <si>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</si>
  <si>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</si>
  <si>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</si>
  <si>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</si>
  <si>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</si>
  <si>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</si>
  <si>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</si>
  <si>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</si>
  <si>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</si>
  <si>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</si>
  <si>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</si>
  <si>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</si>
  <si>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</si>
  <si>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</si>
  <si>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</si>
  <si>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</si>
  <si>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</si>
  <si>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</si>
  <si>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</si>
  <si>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</si>
  <si>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</si>
  <si>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</si>
  <si>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</si>
  <si>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</si>
  <si>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</si>
  <si>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</si>
  <si>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</si>
  <si>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</si>
  <si>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</si>
  <si>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</si>
  <si>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</si>
  <si>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</si>
  <si>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</si>
  <si>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</si>
  <si>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</si>
  <si>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</si>
  <si>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</si>
  <si>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</si>
  <si>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</si>
  <si>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</si>
  <si>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</si>
  <si>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</si>
  <si>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</si>
  <si>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</si>
  <si>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</si>
  <si>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</si>
  <si>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</si>
  <si>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</si>
  <si>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</si>
  <si>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</si>
  <si>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</si>
  <si>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</si>
  <si>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</si>
  <si>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</si>
  <si>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</si>
  <si>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</si>
  <si>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</si>
  <si>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</si>
  <si>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</si>
  <si>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</si>
  <si>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</si>
  <si>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</si>
  <si>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</si>
  <si>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</si>
  <si>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</si>
  <si>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</si>
  <si>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</si>
  <si>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</si>
  <si>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</si>
  <si>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</si>
  <si>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</si>
  <si>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</si>
  <si>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</si>
  <si>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</si>
  <si>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</si>
  <si>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</si>
  <si>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</si>
  <si>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</si>
  <si>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</si>
  <si>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</si>
  <si>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</si>
  <si>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</si>
  <si>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</si>
  <si>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</si>
  <si>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</si>
  <si>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</si>
  <si>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</si>
  <si>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</si>
  <si>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</si>
  <si>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</si>
  <si>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</si>
  <si>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</si>
  <si>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</si>
  <si>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</si>
  <si>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</si>
  <si>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</si>
  <si>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</si>
  <si>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</si>
  <si>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</si>
  <si>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</si>
  <si>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</si>
  <si>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</si>
  <si>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</si>
  <si>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</si>
  <si>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</si>
  <si>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</si>
  <si>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</si>
  <si>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</si>
  <si>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</si>
  <si>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</si>
  <si>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</si>
  <si>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</si>
  <si>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</si>
  <si>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</si>
  <si>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</si>
  <si>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</si>
  <si>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</si>
  <si>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</si>
  <si>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</si>
  <si>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</si>
  <si>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</si>
  <si>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</si>
  <si>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</si>
  <si>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</si>
  <si>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</si>
  <si>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</si>
  <si>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</si>
  <si>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</si>
  <si>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</si>
  <si>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</si>
  <si>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</si>
  <si>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</si>
  <si>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</si>
  <si>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</si>
  <si>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</si>
  <si>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</si>
  <si>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</si>
  <si>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</si>
  <si>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</si>
  <si>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</si>
  <si>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</si>
  <si>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</si>
  <si>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</si>
  <si>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</si>
  <si>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</si>
  <si>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</si>
  <si>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</si>
  <si>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</si>
  <si>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</si>
  <si>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</si>
  <si>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</si>
  <si>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</si>
  <si>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</si>
  <si>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</si>
  <si>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</si>
  <si>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</si>
  <si>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</si>
  <si>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</si>
  <si>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</si>
  <si>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</si>
  <si>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</si>
  <si>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</si>
  <si>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</si>
  <si>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</si>
  <si>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</si>
  <si>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</si>
  <si>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</si>
  <si>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</si>
  <si>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</si>
  <si>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</si>
  <si>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</si>
  <si>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</si>
  <si>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</si>
  <si>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</si>
  <si>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</si>
  <si>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</si>
  <si>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</si>
  <si>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</si>
  <si>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</si>
  <si>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</si>
  <si>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</si>
  <si>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</si>
  <si>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</si>
  <si>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</si>
  <si>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</si>
  <si>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</si>
  <si>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</si>
  <si>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</si>
  <si>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</si>
  <si>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</si>
  <si>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</si>
  <si>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</si>
  <si>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</si>
  <si>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</si>
  <si>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</si>
  <si>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</si>
  <si>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</si>
  <si>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</si>
  <si>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</si>
  <si>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</si>
  <si>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</si>
  <si>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</si>
  <si>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</si>
  <si>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</si>
  <si>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</si>
  <si>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</si>
  <si>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</si>
  <si>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</si>
  <si>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</si>
  <si>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</si>
  <si>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</si>
  <si>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</si>
  <si>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</si>
  <si>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</si>
  <si>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</si>
  <si>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</si>
  <si>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</si>
  <si>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</si>
  <si>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</si>
  <si>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</si>
  <si>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</si>
  <si>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</si>
  <si>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</si>
  <si>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</si>
  <si>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</si>
  <si>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</si>
  <si>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</si>
  <si>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</si>
  <si>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</si>
  <si>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</si>
  <si>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</si>
  <si>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</si>
  <si>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</si>
  <si>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</si>
  <si>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</si>
  <si>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</si>
  <si>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</si>
  <si>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</si>
  <si>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</si>
  <si>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</si>
  <si>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</si>
  <si>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</si>
  <si>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</si>
  <si>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</si>
  <si>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</si>
  <si>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</si>
  <si>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</si>
  <si>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</si>
  <si>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</si>
  <si>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</si>
  <si>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</si>
  <si>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</si>
  <si>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</si>
  <si>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</si>
  <si>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</si>
  <si>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</si>
  <si>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</si>
  <si>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</si>
  <si>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</si>
  <si>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</si>
  <si>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</si>
  <si>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</si>
  <si>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</si>
  <si>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</si>
  <si>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</si>
  <si>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</si>
  <si>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</si>
  <si>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</si>
  <si>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</si>
  <si>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</si>
  <si>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</si>
  <si>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</si>
  <si>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</si>
  <si>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</si>
  <si>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</si>
  <si>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</si>
  <si>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</si>
  <si>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</si>
  <si>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</si>
  <si>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</si>
  <si>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</si>
  <si>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</si>
  <si>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</si>
  <si>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</si>
  <si>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</si>
  <si>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</si>
  <si>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</si>
  <si>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</si>
  <si>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</si>
  <si>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</si>
  <si>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</si>
  <si>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</si>
  <si>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</si>
  <si>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</si>
  <si>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</si>
  <si>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</si>
  <si>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</si>
  <si>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</si>
  <si>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</si>
  <si>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</si>
  <si>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</si>
  <si>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</si>
  <si>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</si>
  <si>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</si>
  <si>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</si>
  <si>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</si>
  <si>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</si>
  <si>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</si>
  <si>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</si>
  <si>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</si>
  <si>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</si>
  <si>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</si>
  <si>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</si>
  <si>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</si>
  <si>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</si>
  <si>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</si>
  <si>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</si>
  <si>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</si>
  <si>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</si>
  <si>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</si>
  <si>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</si>
  <si>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</si>
  <si>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</si>
  <si>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</si>
  <si>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</si>
  <si>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</si>
  <si>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</si>
  <si>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</si>
  <si>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</si>
  <si>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</si>
  <si>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</si>
  <si>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</si>
  <si>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</si>
  <si>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</si>
  <si>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</si>
  <si>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</si>
  <si>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</si>
  <si>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</si>
  <si>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</si>
  <si>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</si>
  <si>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</si>
  <si>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</si>
  <si>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</si>
  <si>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</si>
  <si>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</si>
  <si>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</si>
  <si>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</si>
  <si>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</si>
  <si>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</si>
  <si>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</si>
  <si>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</si>
  <si>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</si>
  <si>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</si>
  <si>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</si>
  <si>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</si>
  <si>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</si>
  <si>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</si>
  <si>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</si>
  <si>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</si>
  <si>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</si>
  <si>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</si>
  <si>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</si>
  <si>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</si>
  <si>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</si>
  <si>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</si>
  <si>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</si>
  <si>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</si>
  <si>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</si>
  <si>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</si>
  <si>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</si>
  <si>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</si>
  <si>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</si>
  <si>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</si>
  <si>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</si>
  <si>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</si>
  <si>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</si>
  <si>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</si>
  <si>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</si>
  <si>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</si>
  <si>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</si>
  <si>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</si>
  <si>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</si>
  <si>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</si>
  <si>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</si>
  <si>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</si>
  <si>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</si>
  <si>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</si>
  <si>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</si>
  <si>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</si>
  <si>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</si>
  <si>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</si>
  <si>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</si>
  <si>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</si>
  <si>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</si>
  <si>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</si>
  <si>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</si>
  <si>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</si>
  <si>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</si>
  <si>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</si>
  <si>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</si>
  <si>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</si>
  <si>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</si>
  <si>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</si>
  <si>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</si>
  <si>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</si>
  <si>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</si>
  <si>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</si>
  <si>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</si>
  <si>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</si>
  <si>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</si>
  <si>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</si>
  <si>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</si>
  <si>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</si>
  <si>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</si>
  <si>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</si>
  <si>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</si>
  <si>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</si>
  <si>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</si>
  <si>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</si>
  <si>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</si>
  <si>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</si>
  <si>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</si>
  <si>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</si>
  <si>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</si>
  <si>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</si>
  <si>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</si>
  <si>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</si>
  <si>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</si>
  <si>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</si>
  <si>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</si>
  <si>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</si>
  <si>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</si>
  <si>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</si>
  <si>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</si>
  <si>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</si>
  <si>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</si>
  <si>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</si>
  <si>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</si>
  <si>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</si>
  <si>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</si>
  <si>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</si>
  <si>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</si>
  <si>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</si>
  <si>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</si>
  <si>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</si>
  <si>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</si>
  <si>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</si>
  <si>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</si>
  <si>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</si>
  <si>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</si>
  <si>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</si>
  <si>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</si>
  <si>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</si>
  <si>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</si>
  <si>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</si>
  <si>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</si>
  <si>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</si>
  <si>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</si>
  <si>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</si>
  <si>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</si>
  <si>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</si>
  <si>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</si>
  <si>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</si>
  <si>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</si>
  <si>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</si>
  <si>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</si>
  <si>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</si>
  <si>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</si>
  <si>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</si>
  <si>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</si>
  <si>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</si>
  <si>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</si>
  <si>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</si>
  <si>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</si>
  <si>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</si>
  <si>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</si>
  <si>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</si>
  <si>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</si>
  <si>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</si>
  <si>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</si>
  <si>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</si>
  <si>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</si>
  <si>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</si>
  <si>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</si>
  <si>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</si>
  <si>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</si>
  <si>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</si>
  <si>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</si>
  <si>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</si>
  <si>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</si>
  <si>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</si>
  <si>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</si>
  <si>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</si>
  <si>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</si>
  <si>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</si>
  <si>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</si>
  <si>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</si>
  <si>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</si>
  <si>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</si>
  <si>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</si>
  <si>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</si>
  <si>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</si>
  <si>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</si>
  <si>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</si>
  <si>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</si>
  <si>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</si>
  <si>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</si>
  <si>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</si>
  <si>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</si>
  <si>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</si>
  <si>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</si>
  <si>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</si>
  <si>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</si>
  <si>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</si>
  <si>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</si>
  <si>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</si>
  <si>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</si>
  <si>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</si>
  <si>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</si>
  <si>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</si>
  <si>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</si>
  <si>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</si>
  <si>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</si>
  <si>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</si>
  <si>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</si>
  <si>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</si>
  <si>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</si>
  <si>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</si>
  <si>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</si>
  <si>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</si>
  <si>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</si>
  <si>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</si>
  <si>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</si>
  <si>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</si>
  <si>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</si>
  <si>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</si>
  <si>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</si>
  <si>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</si>
  <si>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</si>
  <si>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</si>
  <si>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</si>
  <si>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</si>
  <si>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</si>
  <si>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</si>
  <si>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</si>
  <si>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</si>
  <si>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</si>
  <si>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</si>
  <si>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</si>
  <si>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</si>
  <si>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</si>
  <si>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</si>
  <si>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</si>
  <si>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</si>
  <si>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</si>
  <si>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</si>
  <si>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</si>
  <si>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</si>
  <si>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</si>
  <si>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</si>
  <si>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</si>
  <si>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</si>
  <si>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</si>
  <si>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</si>
  <si>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</si>
  <si>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</si>
  <si>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</si>
  <si>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</si>
  <si>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</si>
  <si>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</si>
  <si>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</si>
  <si>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</si>
  <si>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</si>
  <si>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</si>
  <si>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</si>
  <si>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</si>
  <si>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</si>
  <si>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</si>
  <si>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</si>
  <si>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</si>
  <si>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</si>
  <si>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</si>
  <si>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</si>
  <si>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</si>
  <si>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</si>
  <si>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</si>
  <si>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</si>
  <si>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</si>
  <si>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</si>
  <si>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</si>
  <si>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</si>
  <si>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</si>
  <si>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</si>
  <si>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</si>
  <si>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</si>
  <si>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</si>
  <si>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</si>
  <si>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</si>
  <si>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</si>
  <si>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</si>
  <si>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</si>
  <si>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</si>
  <si>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</si>
  <si>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</si>
  <si>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</si>
  <si>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</si>
  <si>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</si>
  <si>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</si>
  <si>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</si>
  <si>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</si>
  <si>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</si>
  <si>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</si>
  <si>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</si>
  <si>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</si>
  <si>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</si>
  <si>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</si>
  <si>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</si>
  <si>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</si>
  <si>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</si>
  <si>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</si>
  <si>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</si>
  <si>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</si>
  <si>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</si>
  <si>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</si>
  <si>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</si>
  <si>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</si>
  <si>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</si>
  <si>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</si>
  <si>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</si>
  <si>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</si>
  <si>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</si>
  <si>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</si>
  <si>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</si>
  <si>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</si>
  <si>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</si>
  <si>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</si>
  <si>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</si>
  <si>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</si>
  <si>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</si>
  <si>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</si>
  <si>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</si>
  <si>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</si>
  <si>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</si>
  <si>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</si>
  <si>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</si>
  <si>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</si>
  <si>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</si>
  <si>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</si>
  <si>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</si>
  <si>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</si>
  <si>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</si>
  <si>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</si>
  <si>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</si>
  <si>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</si>
  <si>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</si>
  <si>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</si>
  <si>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</si>
  <si>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</si>
  <si>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</si>
  <si>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</si>
  <si>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</si>
  <si>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</si>
  <si>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</si>
  <si>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</si>
  <si>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</si>
  <si>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</si>
  <si>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</si>
  <si>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</si>
  <si>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</si>
  <si>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</si>
  <si>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</si>
  <si>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</si>
  <si>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</si>
  <si>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</si>
  <si>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</si>
  <si>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</si>
  <si>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</si>
  <si>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</si>
  <si>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</si>
  <si>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</si>
  <si>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</si>
  <si>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</si>
  <si>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</si>
  <si>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</si>
  <si>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</si>
  <si>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</si>
  <si>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</si>
  <si>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</si>
  <si>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</si>
  <si>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</si>
  <si>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</si>
  <si>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</si>
  <si>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</si>
  <si>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</si>
  <si>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</si>
  <si>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</si>
  <si>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</si>
  <si>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</si>
  <si>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</si>
  <si>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</si>
  <si>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</si>
  <si>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</si>
  <si>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</si>
  <si>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</si>
  <si>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</si>
  <si>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</si>
  <si>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</si>
  <si>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</si>
  <si>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</si>
  <si>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</si>
  <si>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</si>
  <si>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</si>
  <si>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</si>
  <si>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</si>
  <si>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</si>
  <si>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</si>
  <si>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</si>
  <si>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</si>
  <si>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</si>
  <si>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</si>
  <si>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</si>
  <si>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</si>
  <si>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</si>
  <si>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</si>
  <si>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</si>
  <si>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</si>
  <si>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</si>
  <si>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</si>
  <si>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</si>
  <si>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</si>
  <si>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</si>
  <si>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</si>
  <si>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</si>
  <si>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</si>
  <si>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</si>
  <si>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</si>
  <si>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</si>
  <si>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</si>
  <si>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</si>
  <si>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</si>
  <si>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</si>
  <si>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</si>
  <si>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</si>
  <si>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</si>
  <si>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</si>
  <si>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</si>
  <si>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</si>
  <si>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</si>
  <si>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</si>
  <si>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</si>
  <si>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</si>
  <si>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</si>
  <si>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</si>
  <si>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</si>
  <si>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</si>
  <si>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</si>
  <si>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</si>
  <si>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</si>
  <si>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</si>
  <si>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</si>
  <si>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</si>
  <si>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</si>
  <si>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</si>
  <si>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</si>
  <si>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</si>
  <si>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</si>
  <si>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</si>
  <si>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</si>
  <si>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</si>
  <si>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</si>
  <si>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</si>
  <si>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</si>
  <si>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</si>
  <si>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</si>
  <si>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</si>
  <si>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</si>
  <si>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</si>
  <si>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</si>
  <si>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</si>
  <si>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</si>
  <si>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</si>
  <si>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</si>
  <si>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</si>
  <si>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</si>
  <si>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</si>
  <si>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</si>
  <si>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</si>
  <si>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</si>
  <si>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</si>
  <si>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</si>
  <si>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</si>
  <si>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</si>
  <si>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</si>
  <si>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</si>
  <si>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</si>
  <si>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</si>
  <si>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</si>
  <si>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</si>
  <si>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</si>
  <si>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</si>
  <si>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</si>
  <si>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</si>
  <si>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</si>
  <si>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</si>
  <si>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</si>
  <si>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</si>
  <si>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</si>
  <si>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</si>
  <si>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</si>
  <si>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</si>
  <si>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</si>
  <si>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</si>
  <si>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</si>
  <si>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</si>
  <si>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</si>
  <si>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</si>
  <si>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</si>
  <si>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</si>
  <si>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</si>
  <si>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</si>
  <si>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</si>
  <si>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</si>
  <si>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</si>
  <si>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</si>
  <si>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</si>
  <si>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</si>
  <si>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</si>
  <si>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</si>
  <si>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</si>
  <si>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</si>
  <si>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</si>
  <si>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</si>
  <si>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</si>
  <si>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</si>
  <si>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</si>
  <si>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</si>
  <si>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</si>
  <si>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</si>
  <si>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</si>
  <si>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</si>
  <si>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</si>
  <si>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</si>
  <si>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</si>
  <si>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</si>
  <si>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</si>
  <si>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</si>
  <si>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</si>
  <si>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</si>
  <si>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</si>
  <si>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</si>
  <si>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</si>
  <si>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</si>
  <si>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</si>
  <si>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</si>
  <si>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</si>
  <si>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</si>
  <si>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</si>
  <si>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</si>
  <si>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</si>
  <si>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</si>
  <si>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</si>
  <si>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</si>
  <si>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</si>
  <si>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</si>
  <si>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</si>
  <si>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</si>
  <si>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</si>
  <si>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</si>
  <si>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</si>
  <si>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</si>
  <si>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</si>
  <si>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</si>
  <si>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</si>
  <si>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</si>
  <si>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</si>
  <si>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</si>
  <si>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</si>
  <si>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</si>
  <si>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</si>
  <si>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</si>
  <si>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</si>
  <si>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</si>
  <si>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</si>
  <si>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</si>
  <si>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</si>
  <si>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</si>
  <si>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</si>
  <si>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</si>
  <si>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</si>
  <si>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</si>
  <si>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</si>
  <si>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</si>
  <si>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</si>
  <si>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</si>
  <si>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</si>
  <si>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</si>
  <si>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</si>
  <si>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</si>
  <si>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</si>
  <si>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</si>
  <si>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</si>
  <si>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</si>
  <si>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</si>
  <si>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</si>
  <si>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</si>
  <si>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</si>
  <si>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</si>
  <si>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</si>
  <si>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</si>
  <si>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</si>
  <si>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</si>
  <si>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</si>
  <si>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</si>
  <si>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</si>
  <si>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</si>
  <si>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</si>
  <si>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</si>
  <si>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</si>
  <si>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</si>
  <si>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</si>
  <si>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</si>
  <si>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</si>
  <si>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</si>
  <si>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</si>
  <si>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</si>
  <si>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</si>
  <si>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</si>
  <si>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</si>
  <si>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</si>
  <si>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</si>
  <si>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</si>
  <si>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</si>
  <si>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</si>
  <si>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</si>
  <si>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</si>
  <si>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</si>
  <si>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</si>
  <si>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</si>
  <si>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</si>
  <si>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</si>
  <si>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</si>
  <si>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</si>
  <si>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</si>
  <si>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</si>
  <si>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</si>
  <si>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</si>
  <si>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</si>
  <si>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</si>
  <si>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</si>
  <si>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</si>
  <si>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</si>
  <si>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</si>
  <si>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</si>
  <si>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</si>
  <si>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</si>
  <si>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</si>
  <si>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</si>
  <si>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</si>
  <si>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</si>
  <si>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</si>
  <si>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</si>
  <si>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</si>
  <si>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</si>
  <si>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</si>
  <si>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</si>
  <si>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</si>
  <si>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</si>
  <si>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</si>
  <si>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</si>
  <si>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</si>
  <si>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</si>
  <si>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</si>
  <si>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</si>
  <si>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</si>
  <si>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</si>
  <si>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</si>
  <si>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</si>
  <si>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</si>
  <si>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</si>
  <si>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</si>
  <si>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</si>
  <si>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</si>
  <si>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</si>
  <si>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</si>
  <si>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</si>
  <si>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</si>
  <si>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</si>
  <si>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</si>
  <si>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</si>
  <si>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</si>
  <si>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</si>
  <si>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</si>
  <si>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</si>
  <si>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</si>
  <si>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</si>
  <si>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</si>
  <si>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</si>
  <si>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</si>
  <si>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</si>
  <si>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</si>
  <si>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</si>
  <si>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</si>
  <si>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</si>
  <si>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</si>
  <si>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</si>
  <si>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</si>
  <si>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</si>
  <si>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</si>
  <si>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</si>
  <si>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</si>
  <si>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</si>
  <si>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</si>
  <si>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</si>
  <si>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</si>
  <si>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</si>
  <si>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</si>
  <si>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</si>
  <si>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</si>
  <si>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</si>
  <si>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</si>
  <si>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</si>
  <si>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</si>
  <si>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</si>
  <si>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</si>
  <si>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</si>
  <si>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</si>
  <si>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</si>
  <si>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</si>
  <si>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</si>
  <si>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</si>
  <si>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</si>
  <si>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</si>
  <si>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</si>
  <si>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</si>
  <si>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</si>
  <si>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</si>
  <si>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</si>
  <si>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</si>
  <si>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</si>
  <si>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</si>
  <si>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</si>
  <si>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</si>
  <si>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</si>
  <si>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</si>
  <si>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</si>
  <si>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</si>
  <si>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</si>
  <si>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</si>
  <si>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</si>
  <si>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</si>
  <si>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</si>
  <si>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</si>
  <si>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</si>
  <si>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</si>
  <si>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</si>
  <si>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</si>
  <si>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</si>
  <si>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</si>
  <si>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</si>
  <si>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</si>
  <si>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</si>
  <si>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</si>
  <si>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</si>
  <si>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</si>
  <si>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</si>
  <si>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</si>
  <si>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</si>
  <si>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</si>
  <si>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</si>
  <si>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</si>
  <si>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</si>
  <si>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</si>
  <si>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</si>
  <si>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</si>
  <si>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</si>
  <si>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</si>
  <si>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</si>
  <si>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</si>
  <si>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</si>
  <si>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</si>
  <si>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</si>
  <si>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</si>
  <si>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</si>
  <si>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</si>
  <si>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</si>
  <si>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</si>
  <si>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</si>
  <si>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</si>
  <si>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</si>
  <si>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</si>
  <si>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</si>
  <si>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</si>
  <si>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</si>
  <si>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</si>
  <si>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</si>
  <si>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</si>
  <si>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</si>
  <si>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</si>
  <si>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</si>
  <si>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</si>
  <si>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</si>
  <si>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</si>
  <si>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</si>
  <si>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</si>
  <si>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</si>
  <si>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</si>
  <si>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</si>
  <si>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</si>
  <si>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</si>
  <si>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</si>
  <si>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</si>
  <si>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</si>
  <si>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</si>
  <si>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</si>
  <si>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</si>
  <si>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</si>
  <si>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</si>
  <si>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</si>
  <si>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</si>
  <si>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</si>
  <si>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</si>
  <si>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</si>
  <si>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</si>
  <si>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</si>
  <si>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</si>
  <si>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</si>
  <si>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</si>
  <si>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</si>
  <si>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</si>
  <si>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</si>
  <si>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</si>
  <si>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</si>
  <si>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</si>
  <si>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</si>
  <si>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</si>
  <si>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</si>
  <si>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</si>
  <si>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</si>
  <si>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</si>
  <si>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</si>
  <si>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</si>
  <si>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</si>
  <si>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</si>
  <si>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</si>
  <si>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</si>
  <si>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</si>
  <si>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</si>
  <si>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</si>
  <si>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</si>
  <si>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</si>
  <si>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</si>
  <si>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</si>
  <si>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</si>
  <si>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</si>
  <si>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</si>
  <si>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</si>
  <si>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</si>
  <si>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</si>
  <si>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</si>
  <si>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</si>
  <si>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</si>
  <si>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</si>
  <si>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</si>
  <si>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</si>
  <si>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</si>
  <si>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</si>
  <si>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</si>
  <si>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</si>
  <si>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</si>
  <si>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</si>
  <si>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</si>
  <si>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</si>
  <si>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</si>
  <si>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</si>
  <si>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</si>
  <si>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</si>
  <si>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</si>
  <si>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</si>
  <si>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</si>
  <si>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</si>
  <si>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</si>
  <si>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</si>
  <si>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</si>
  <si>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</si>
  <si>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</si>
  <si>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</si>
  <si>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</si>
  <si>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</si>
  <si>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</si>
  <si>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</si>
  <si>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</si>
  <si>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</si>
  <si>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</si>
  <si>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</si>
  <si>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</si>
  <si>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</si>
  <si>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</si>
  <si>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</si>
  <si>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</si>
  <si>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</si>
  <si>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</si>
  <si>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</si>
  <si>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</si>
  <si>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</si>
  <si>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</si>
  <si>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</si>
  <si>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</si>
  <si>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</si>
  <si>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</si>
  <si>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</si>
  <si>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</si>
  <si>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</si>
  <si>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</si>
  <si>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</si>
  <si>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</si>
  <si>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</si>
  <si>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</si>
  <si>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</si>
  <si>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</si>
  <si>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</si>
  <si>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</si>
  <si>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</si>
  <si>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</si>
  <si>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</si>
  <si>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</si>
  <si>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</si>
  <si>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</si>
  <si>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</si>
  <si>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</si>
  <si>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</si>
  <si>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</si>
  <si>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</si>
  <si>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</si>
  <si>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</si>
  <si>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</si>
  <si>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</si>
  <si>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</si>
  <si>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</si>
  <si>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</si>
  <si>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</si>
  <si>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</si>
  <si>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</si>
  <si>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</si>
  <si>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</si>
  <si>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</si>
  <si>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</si>
  <si>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</si>
  <si>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</si>
  <si>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</si>
  <si>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</si>
  <si>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</si>
  <si>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</si>
  <si>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</si>
  <si>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</si>
  <si>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</si>
  <si>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</si>
  <si>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</si>
  <si>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</si>
  <si>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</si>
  <si>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</si>
  <si>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</si>
  <si>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</si>
  <si>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</si>
  <si>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</si>
  <si>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</si>
  <si>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</si>
  <si>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</si>
  <si>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</si>
  <si>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</si>
  <si>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</si>
  <si>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</si>
  <si>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</si>
  <si>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</si>
  <si>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</si>
  <si>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</si>
  <si>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</si>
  <si>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</si>
  <si>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</si>
  <si>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</si>
  <si>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</si>
  <si>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</si>
  <si>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</si>
  <si>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</si>
  <si>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</si>
  <si>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</si>
  <si>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</si>
  <si>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</si>
  <si>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</si>
  <si>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</si>
  <si>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</si>
  <si>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</si>
  <si>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</si>
  <si>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</si>
  <si>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</si>
  <si>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</si>
  <si>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</si>
  <si>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</si>
  <si>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</si>
  <si>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</si>
  <si>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</si>
  <si>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</si>
  <si>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</si>
  <si>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</si>
  <si>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</si>
  <si>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</si>
  <si>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</si>
  <si>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</si>
  <si>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</si>
  <si>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</si>
  <si>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</si>
  <si>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</si>
  <si>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</si>
  <si>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</si>
  <si>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</si>
  <si>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</si>
  <si>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</si>
  <si>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</si>
  <si>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</si>
  <si>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</si>
  <si>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</si>
  <si>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</si>
  <si>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</si>
  <si>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</si>
  <si>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</si>
  <si>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</si>
  <si>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</si>
  <si>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</si>
  <si>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</si>
  <si>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</si>
  <si>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</si>
  <si>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</si>
  <si>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</si>
  <si>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</si>
  <si>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</si>
  <si>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</si>
  <si>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</si>
  <si>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</si>
  <si>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</si>
  <si>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</si>
  <si>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</si>
  <si>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</si>
  <si>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</si>
  <si>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</si>
  <si>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</si>
  <si>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</si>
  <si>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</si>
  <si>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</si>
  <si>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</si>
  <si>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</si>
  <si>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</si>
  <si>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</si>
  <si>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</si>
  <si>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</si>
  <si>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</si>
  <si>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</si>
  <si>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</si>
  <si>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</si>
  <si>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</si>
  <si>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</si>
  <si>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</si>
  <si>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</si>
  <si>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</si>
  <si>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</si>
  <si>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</si>
  <si>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</si>
  <si>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</si>
  <si>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</si>
  <si>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</si>
  <si>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</si>
  <si>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</si>
  <si>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</si>
  <si>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</si>
  <si>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</si>
  <si>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</si>
  <si>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</si>
  <si>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</si>
  <si>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</si>
  <si>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</si>
  <si>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</si>
  <si>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</si>
  <si>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</si>
  <si>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</si>
  <si>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</si>
  <si>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</si>
  <si>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</si>
  <si>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</si>
  <si>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</si>
  <si>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</si>
  <si>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</si>
  <si>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</si>
  <si>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</si>
  <si>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</si>
  <si>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</si>
  <si>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</si>
  <si>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</si>
  <si>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</si>
  <si>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</si>
  <si>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</si>
  <si>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</si>
  <si>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</si>
  <si>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</si>
  <si>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</si>
  <si>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</si>
  <si>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</si>
  <si>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</si>
  <si>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</si>
  <si>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</si>
  <si>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</si>
  <si>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</si>
  <si>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</si>
  <si>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</si>
  <si>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</si>
  <si>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</si>
  <si>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</si>
  <si>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</si>
  <si>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</si>
  <si>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</si>
  <si>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</si>
  <si>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</si>
  <si>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</si>
  <si>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</si>
  <si>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</si>
  <si>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</si>
  <si>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</si>
  <si>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</si>
  <si>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</si>
  <si>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</si>
  <si>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</si>
  <si>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</si>
  <si>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</si>
  <si>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</si>
  <si>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</si>
  <si>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</si>
  <si>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</si>
  <si>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</si>
  <si>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</si>
  <si>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</si>
  <si>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</si>
  <si>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</si>
  <si>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</si>
  <si>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</si>
  <si>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</si>
  <si>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</si>
  <si>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</si>
  <si>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</si>
  <si>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</si>
  <si>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</si>
  <si>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</si>
  <si>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</si>
  <si>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</si>
  <si>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</si>
  <si>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</si>
  <si>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</si>
  <si>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</si>
  <si>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</si>
  <si>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</si>
  <si>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</si>
  <si>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</si>
  <si>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</si>
  <si>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</si>
  <si>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</si>
  <si>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</si>
  <si>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</si>
  <si>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</si>
  <si>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</si>
  <si>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</si>
  <si>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</si>
  <si>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</si>
  <si>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</si>
  <si>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</si>
  <si>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</si>
  <si>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</si>
  <si>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</si>
  <si>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</si>
  <si>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</si>
  <si>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</si>
  <si>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</si>
  <si>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</si>
  <si>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</si>
  <si>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</si>
  <si>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</si>
  <si>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</si>
  <si>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</si>
  <si>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</si>
  <si>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</si>
  <si>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</si>
  <si>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</si>
  <si>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</si>
  <si>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</si>
  <si>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</si>
  <si>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</si>
  <si>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</si>
  <si>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</si>
  <si>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</si>
  <si>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</si>
  <si>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</si>
  <si>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</si>
  <si>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</si>
  <si>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</si>
  <si>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</si>
  <si>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</si>
  <si>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</si>
  <si>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</si>
  <si>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</si>
  <si>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</si>
  <si>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</si>
  <si>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</si>
  <si>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</si>
  <si>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</si>
  <si>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</si>
  <si>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</si>
  <si>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</si>
  <si>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</si>
  <si>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</si>
  <si>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</si>
  <si>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</si>
  <si>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</si>
  <si>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</si>
  <si>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</si>
  <si>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</si>
  <si>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</si>
  <si>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</si>
  <si>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</si>
  <si>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</si>
  <si>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</si>
  <si>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</si>
  <si>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</si>
  <si>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</si>
  <si>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</si>
  <si>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</si>
  <si>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</si>
  <si>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</si>
  <si>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</si>
  <si>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</si>
  <si>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</si>
  <si>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</si>
  <si>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</si>
  <si>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</si>
  <si>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</si>
  <si>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</si>
  <si>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</si>
  <si>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</si>
  <si>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</si>
  <si>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</si>
  <si>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</si>
  <si>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</si>
  <si>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</si>
  <si>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</si>
  <si>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</si>
  <si>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</si>
  <si>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</si>
  <si>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</si>
  <si>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</si>
  <si>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</si>
  <si>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</si>
  <si>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</si>
  <si>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</si>
  <si>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</si>
  <si>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</si>
  <si>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</si>
  <si>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</si>
  <si>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</si>
  <si>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</si>
  <si>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</si>
  <si>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</si>
  <si>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</si>
  <si>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</si>
  <si>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</si>
  <si>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</si>
  <si>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</si>
  <si>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</si>
  <si>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</si>
  <si>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</si>
  <si>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</si>
  <si>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</si>
  <si>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</si>
  <si>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</si>
  <si>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</si>
  <si>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</si>
  <si>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</si>
  <si>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</si>
  <si>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</si>
  <si>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</si>
  <si>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</si>
  <si>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</si>
  <si>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</si>
  <si>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</si>
  <si>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</si>
  <si>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</si>
  <si>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</si>
  <si>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</si>
  <si>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</si>
  <si>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</si>
  <si>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</si>
  <si>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</si>
  <si>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</si>
  <si>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</si>
  <si>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</si>
  <si>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</si>
  <si>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</si>
  <si>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</si>
  <si>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</si>
  <si>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</si>
  <si>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</si>
  <si>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</si>
  <si>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</si>
  <si>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</si>
  <si>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</si>
  <si>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</si>
  <si>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</si>
  <si>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</si>
  <si>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</si>
  <si>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</si>
  <si>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</si>
  <si>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</si>
  <si>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</si>
  <si>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</si>
  <si>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</si>
  <si>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</si>
  <si>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</si>
  <si>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</si>
  <si>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</si>
  <si>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</si>
  <si>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</si>
  <si>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</si>
  <si>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</si>
  <si>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</si>
  <si>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</si>
  <si>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</si>
  <si>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</si>
  <si>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</si>
  <si>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</si>
  <si>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</si>
  <si>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</si>
  <si>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</si>
  <si>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</si>
  <si>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</si>
  <si>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</si>
  <si>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</si>
  <si>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</si>
  <si>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</si>
  <si>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</si>
  <si>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</si>
  <si>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</si>
  <si>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</si>
  <si>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</si>
  <si>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</si>
  <si>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</si>
  <si>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</si>
  <si>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</si>
  <si>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</si>
  <si>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</si>
  <si>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</si>
  <si>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</si>
  <si>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</si>
  <si>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</si>
  <si>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</si>
  <si>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</si>
  <si>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</si>
  <si>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</si>
  <si>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</si>
  <si>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</si>
  <si>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</si>
  <si>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</si>
  <si>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</si>
  <si>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</si>
  <si>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</si>
  <si>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</si>
  <si>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</si>
  <si>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</si>
  <si>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</si>
  <si>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</si>
  <si>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</si>
  <si>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</si>
  <si>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</si>
  <si>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</si>
  <si>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</si>
  <si>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</si>
  <si>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</si>
  <si>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</si>
  <si>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</si>
  <si>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</si>
  <si>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</si>
  <si>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</si>
  <si>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</si>
  <si>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</si>
  <si>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</si>
  <si>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</si>
  <si>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</si>
  <si>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</si>
  <si>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</si>
  <si>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</si>
  <si>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</si>
  <si>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</si>
  <si>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</si>
  <si>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</si>
  <si>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</si>
  <si>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</si>
  <si>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</si>
  <si>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</si>
  <si>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</si>
  <si>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</si>
  <si>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</si>
  <si>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</si>
  <si>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</si>
  <si>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</si>
  <si>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</si>
  <si>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</si>
  <si>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</si>
  <si>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</si>
  <si>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</si>
  <si>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</si>
  <si>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</si>
  <si>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</si>
  <si>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</si>
  <si>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</si>
  <si>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</si>
  <si>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</si>
  <si>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</si>
  <si>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</si>
  <si>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</si>
  <si>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</si>
  <si>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</si>
  <si>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</si>
  <si>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</si>
  <si>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</si>
  <si>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</si>
  <si>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</si>
  <si>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</si>
  <si>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</si>
  <si>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</si>
  <si>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</si>
  <si>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</si>
  <si>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</si>
  <si>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</si>
  <si>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</si>
  <si>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</si>
  <si>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</si>
  <si>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</si>
  <si>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</si>
  <si>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</si>
  <si>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</si>
  <si>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</si>
  <si>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</si>
  <si>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</si>
  <si>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</si>
  <si>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</si>
  <si>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</si>
  <si>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</si>
  <si>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</si>
  <si>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</si>
  <si>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</si>
  <si>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</si>
  <si>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</si>
  <si>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</si>
  <si>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</si>
  <si>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</si>
  <si>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</si>
  <si>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</si>
  <si>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</si>
  <si>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</si>
  <si>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</si>
  <si>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</si>
  <si>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</si>
  <si>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</si>
  <si>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</si>
  <si>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</si>
  <si>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</si>
  <si>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</si>
  <si>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</si>
  <si>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</si>
  <si>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</si>
  <si>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</si>
  <si>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</si>
  <si>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</si>
  <si>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</si>
  <si>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</si>
  <si>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</si>
  <si>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</si>
  <si>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</si>
  <si>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</si>
  <si>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</si>
  <si>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</si>
  <si>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</si>
  <si>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</si>
  <si>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</si>
  <si>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</si>
  <si>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</si>
  <si>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</si>
  <si>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</si>
  <si>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</si>
  <si>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</si>
  <si>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</si>
  <si>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</si>
  <si>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</si>
  <si>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</si>
  <si>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</si>
  <si>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</si>
  <si>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</si>
  <si>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</si>
  <si>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</si>
  <si>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</si>
  <si>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</si>
  <si>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</si>
  <si>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</si>
  <si>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</si>
  <si>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</si>
  <si>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</si>
  <si>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</si>
  <si>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</si>
  <si>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</si>
  <si>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</si>
  <si>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</si>
  <si>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</si>
  <si>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</si>
  <si>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</si>
  <si>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</si>
  <si>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</si>
  <si>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</si>
  <si>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</si>
  <si>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</si>
  <si>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</si>
  <si>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</si>
  <si>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</si>
  <si>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</si>
  <si>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</si>
  <si>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</si>
  <si>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</si>
  <si>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</si>
  <si>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</si>
  <si>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</si>
  <si>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</si>
  <si>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</si>
  <si>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</si>
  <si>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</si>
  <si>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</si>
  <si>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</si>
  <si>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</si>
  <si>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</si>
  <si>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</si>
  <si>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</si>
  <si>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</si>
  <si>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</si>
  <si>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</si>
  <si>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</si>
  <si>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</si>
  <si>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</si>
  <si>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</si>
  <si>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</si>
  <si>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</si>
  <si>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</si>
  <si>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</si>
  <si>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</si>
  <si>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</si>
  <si>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</si>
  <si>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</si>
  <si>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</si>
  <si>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</si>
  <si>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</si>
  <si>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</si>
  <si>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</si>
  <si>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</si>
  <si>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</si>
  <si>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</si>
  <si>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</si>
  <si>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</si>
  <si>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</si>
  <si>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</si>
  <si>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</si>
  <si>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</si>
  <si>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</si>
  <si>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</si>
  <si>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</si>
  <si>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</si>
  <si>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</si>
  <si>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</si>
  <si>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</si>
  <si>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</si>
  <si>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</si>
  <si>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</si>
  <si>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</si>
  <si>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</si>
  <si>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</si>
  <si>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</si>
  <si>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</si>
  <si>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</si>
  <si>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</si>
  <si>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</si>
  <si>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</si>
  <si>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</si>
  <si>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</si>
  <si>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</si>
  <si>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</si>
  <si>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</si>
  <si>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</si>
  <si>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</si>
  <si>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</si>
  <si>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</si>
  <si>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</si>
  <si>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</si>
  <si>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</si>
  <si>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</si>
  <si>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</si>
  <si>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</si>
  <si>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</si>
  <si>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</si>
  <si>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</si>
  <si>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</si>
  <si>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</si>
  <si>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</si>
  <si>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</si>
  <si>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</si>
  <si>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</si>
  <si>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</si>
  <si>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</si>
  <si>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</si>
  <si>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</si>
  <si>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</si>
  <si>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</si>
  <si>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</si>
  <si>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</si>
  <si>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</si>
  <si>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</si>
  <si>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</si>
  <si>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</si>
  <si>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</si>
  <si>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</si>
  <si>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</si>
  <si>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</si>
  <si>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</si>
  <si>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</si>
  <si>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</si>
  <si>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</si>
  <si>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</si>
  <si>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</si>
  <si>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</si>
  <si>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</si>
  <si>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</si>
  <si>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</si>
  <si>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</si>
  <si>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</si>
  <si>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</si>
  <si>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</si>
  <si>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</si>
  <si>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</si>
  <si>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</si>
  <si>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</si>
  <si>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</si>
  <si>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</si>
  <si>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</si>
  <si>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</si>
  <si>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</si>
  <si>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</si>
  <si>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</si>
  <si>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</si>
  <si>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</si>
  <si>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</si>
  <si>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</si>
  <si>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</si>
  <si>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</si>
  <si>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</si>
  <si>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</si>
  <si>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</si>
  <si>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</si>
  <si>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</si>
  <si>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</si>
  <si>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</si>
  <si>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</si>
  <si>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</si>
  <si>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</si>
  <si>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</si>
  <si>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</si>
  <si>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</si>
  <si>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</si>
  <si>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</si>
  <si>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</si>
  <si>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</si>
  <si>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</si>
  <si>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</si>
  <si>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</si>
  <si>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</si>
  <si>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</si>
  <si>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</si>
  <si>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</si>
  <si>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</si>
  <si>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</si>
  <si>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</si>
  <si>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</si>
  <si>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</si>
  <si>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</si>
  <si>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</si>
  <si>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</si>
  <si>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</si>
  <si>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</si>
  <si>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</si>
  <si>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</si>
  <si>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</si>
  <si>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</si>
  <si>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</si>
  <si>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</si>
  <si>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</si>
  <si>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</si>
  <si>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</si>
  <si>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</si>
  <si>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</si>
  <si>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</si>
  <si>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</si>
  <si>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</si>
  <si>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</si>
  <si>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</si>
  <si>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</si>
  <si>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</si>
  <si>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</si>
  <si>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</si>
  <si>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</si>
  <si>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</si>
  <si>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</si>
  <si>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</si>
  <si>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</si>
  <si>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</si>
  <si>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</si>
  <si>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</si>
  <si>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</si>
  <si>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</si>
  <si>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</si>
  <si>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</si>
  <si>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</si>
  <si>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</si>
  <si>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</si>
  <si>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</si>
  <si>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</si>
  <si>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</si>
  <si>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</si>
  <si>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</si>
  <si>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</si>
  <si>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</si>
  <si>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</si>
  <si>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</si>
  <si>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</si>
  <si>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</si>
  <si>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</si>
  <si>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</si>
  <si>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</si>
  <si>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</si>
  <si>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</si>
  <si>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</si>
  <si>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</si>
  <si>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</si>
  <si>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</si>
  <si>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</si>
  <si>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</si>
  <si>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</si>
  <si>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</si>
  <si>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</si>
  <si>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</si>
  <si>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</si>
  <si>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</si>
  <si>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</si>
  <si>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</si>
  <si>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</si>
  <si>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</si>
  <si>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</si>
  <si>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</si>
  <si>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</si>
  <si>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</si>
  <si>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</si>
  <si>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</si>
  <si>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</si>
  <si>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</si>
  <si>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</si>
  <si>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</si>
  <si>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</si>
  <si>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</si>
  <si>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</si>
  <si>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</si>
  <si>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</si>
  <si>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</si>
  <si>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</si>
  <si>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</si>
  <si>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</si>
  <si>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</si>
  <si>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</si>
  <si>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</si>
  <si>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</si>
  <si>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</si>
  <si>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</si>
  <si>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</si>
  <si>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</si>
  <si>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</si>
  <si>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</si>
  <si>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</si>
  <si>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</si>
  <si>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</si>
  <si>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</si>
  <si>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</si>
  <si>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</si>
  <si>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</si>
  <si>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</si>
  <si>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</si>
  <si>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</si>
  <si>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</si>
  <si>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</si>
  <si>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</si>
  <si>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</si>
  <si>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</si>
  <si>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</si>
  <si>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</si>
  <si>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</si>
  <si>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</si>
  <si>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</si>
  <si>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</si>
  <si>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</si>
  <si>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</si>
  <si>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</si>
  <si>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</si>
  <si>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</si>
  <si>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</si>
  <si>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</si>
  <si>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</si>
  <si>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</si>
  <si>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</si>
  <si>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</si>
  <si>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</si>
  <si>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</si>
  <si>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</si>
  <si>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</si>
  <si>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</si>
  <si>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</si>
  <si>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</si>
  <si>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</si>
  <si>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</si>
  <si>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</si>
  <si>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</si>
  <si>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</si>
  <si>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</si>
  <si>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</si>
  <si>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</si>
  <si>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</si>
  <si>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</si>
  <si>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</si>
  <si>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</si>
  <si>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</si>
  <si>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</si>
  <si>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</si>
  <si>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</si>
  <si>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</si>
  <si>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</si>
  <si>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</si>
  <si>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</si>
  <si>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</si>
  <si>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</si>
  <si>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</si>
  <si>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</si>
  <si>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</si>
  <si>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</si>
  <si>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</si>
  <si>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</si>
  <si>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</si>
  <si>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</si>
  <si>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</si>
  <si>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</si>
  <si>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</si>
  <si>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</si>
  <si>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</si>
  <si>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</si>
  <si>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</si>
  <si>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</si>
  <si>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</si>
  <si>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</si>
  <si>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</si>
  <si>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</si>
  <si>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</si>
  <si>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</si>
  <si>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</si>
  <si>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</si>
  <si>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</si>
  <si>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</si>
  <si>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</si>
  <si>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</si>
  <si>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</si>
  <si>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</si>
  <si>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</si>
  <si>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</si>
  <si>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</si>
  <si>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</si>
  <si>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</si>
  <si>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</si>
  <si>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</si>
  <si>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</si>
  <si>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</si>
  <si>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</si>
  <si>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</si>
  <si>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</si>
  <si>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</si>
  <si>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</si>
  <si>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</si>
  <si>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</si>
  <si>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</si>
  <si>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</si>
  <si>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</si>
  <si>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</si>
  <si>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</si>
  <si>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</si>
  <si>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</si>
  <si>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</si>
  <si>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</si>
  <si>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</si>
  <si>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</si>
  <si>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</si>
  <si>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</si>
  <si>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</si>
  <si>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</si>
  <si>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</si>
  <si>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</si>
  <si>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</si>
  <si>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</si>
  <si>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</si>
  <si>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</si>
  <si>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</si>
  <si>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</si>
  <si>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</si>
  <si>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</si>
  <si>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</si>
  <si>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</si>
  <si>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</si>
  <si>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</si>
  <si>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</si>
  <si>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</si>
  <si>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</si>
  <si>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</si>
  <si>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</si>
  <si>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</si>
  <si>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</si>
  <si>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</si>
  <si>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</si>
  <si>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</si>
  <si>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</si>
  <si>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</si>
  <si>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</si>
  <si>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</si>
  <si>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</si>
  <si>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</si>
  <si>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</si>
  <si>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</si>
  <si>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</si>
  <si>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</si>
  <si>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</si>
  <si>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</si>
  <si>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</si>
  <si>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</si>
  <si>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</si>
  <si>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</si>
  <si>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</si>
  <si>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</si>
  <si>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</si>
  <si>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</si>
  <si>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</si>
  <si>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</si>
  <si>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</si>
  <si>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</si>
  <si>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</si>
  <si>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</si>
  <si>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</si>
  <si>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</si>
  <si>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</si>
  <si>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</si>
  <si>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</si>
  <si>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</si>
  <si>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</si>
  <si>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</si>
  <si>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</si>
  <si>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</si>
  <si>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</si>
  <si>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</si>
  <si>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</si>
  <si>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</si>
  <si>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</si>
  <si>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</si>
  <si>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</si>
  <si>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</si>
  <si>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</si>
  <si>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</si>
  <si>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</si>
  <si>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</si>
  <si>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</si>
  <si>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</si>
  <si>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</si>
  <si>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</si>
  <si>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</si>
  <si>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</si>
  <si>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</si>
  <si>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</si>
  <si>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</si>
  <si>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</si>
  <si>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</si>
  <si>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</si>
  <si>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</si>
  <si>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</si>
  <si>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</si>
  <si>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</si>
  <si>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</si>
  <si>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</si>
  <si>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</si>
  <si>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</si>
  <si>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</si>
  <si>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</si>
  <si>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</si>
  <si>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</si>
  <si>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</si>
  <si>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</si>
  <si>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</si>
  <si>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</si>
  <si>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</si>
  <si>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</si>
  <si>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</si>
  <si>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</si>
  <si>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</si>
  <si>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</si>
  <si>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</si>
  <si>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</si>
  <si>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</si>
  <si>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</si>
  <si>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</si>
  <si>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</si>
  <si>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</si>
  <si>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</si>
  <si>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</si>
  <si>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</si>
  <si>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</si>
  <si>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</si>
  <si>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</si>
  <si>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</si>
  <si>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</si>
  <si>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</si>
  <si>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</si>
  <si>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</si>
  <si>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</si>
  <si>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</si>
  <si>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</si>
  <si>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</si>
  <si>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</si>
  <si>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</si>
  <si>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</si>
  <si>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</si>
  <si>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</si>
  <si>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</si>
  <si>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</si>
  <si>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</si>
  <si>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</si>
  <si>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</si>
  <si>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</si>
  <si>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</si>
  <si>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</si>
  <si>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</si>
  <si>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</si>
  <si>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</si>
  <si>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</si>
  <si>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</si>
  <si>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</si>
  <si>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</si>
  <si>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</si>
  <si>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</si>
  <si>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</si>
  <si>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</si>
  <si>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</si>
  <si>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</si>
  <si>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</si>
  <si>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</si>
  <si>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</si>
  <si>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</si>
  <si>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</si>
  <si>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</si>
  <si>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</si>
  <si>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</si>
  <si>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</si>
  <si>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</si>
  <si>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</si>
  <si>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</si>
  <si>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</si>
  <si>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</si>
  <si>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</si>
  <si>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</si>
  <si>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</si>
  <si>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</si>
  <si>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</si>
  <si>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</si>
  <si>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</si>
  <si>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</si>
  <si>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</si>
  <si>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</si>
  <si>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</si>
  <si>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</si>
  <si>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</si>
  <si>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</si>
  <si>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</si>
  <si>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</si>
  <si>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</si>
  <si>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</si>
  <si>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</si>
  <si>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</si>
  <si>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</si>
  <si>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</si>
  <si>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</si>
  <si>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</si>
  <si>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</si>
  <si>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</si>
  <si>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</si>
  <si>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</si>
  <si>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</si>
  <si>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</si>
  <si>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</si>
  <si>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</si>
  <si>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</si>
  <si>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</si>
  <si>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</si>
  <si>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</si>
  <si>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</si>
  <si>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</si>
  <si>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</si>
  <si>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</si>
  <si>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</si>
  <si>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</si>
  <si>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</si>
  <si>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</si>
  <si>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</si>
  <si>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</si>
  <si>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</si>
  <si>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</si>
  <si>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</si>
  <si>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</si>
  <si>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</si>
  <si>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</si>
  <si>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</si>
  <si>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</si>
  <si>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</si>
  <si>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</si>
  <si>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</si>
  <si>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</si>
  <si>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</si>
  <si>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</si>
  <si>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</si>
  <si>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</si>
  <si>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</si>
  <si>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</si>
  <si>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</si>
  <si>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</si>
  <si>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</si>
  <si>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</si>
  <si>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</si>
  <si>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</si>
  <si>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</si>
  <si>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</si>
  <si>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</si>
  <si>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</si>
  <si>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</si>
  <si>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</si>
  <si>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</si>
  <si>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</si>
  <si>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</si>
  <si>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</si>
  <si>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</si>
  <si>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</si>
  <si>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</si>
  <si>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</si>
  <si>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</si>
  <si>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</si>
  <si>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</si>
  <si>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</si>
  <si>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</si>
  <si>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</si>
  <si>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</si>
  <si>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</si>
  <si>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</si>
  <si>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</si>
  <si>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</si>
  <si>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</si>
  <si>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</si>
  <si>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</si>
  <si>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</si>
  <si>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</si>
  <si>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</si>
  <si>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</si>
  <si>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</si>
  <si>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</si>
  <si>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</si>
  <si>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</si>
  <si>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</si>
  <si>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</si>
  <si>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</si>
  <si>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</si>
  <si>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</si>
  <si>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</si>
  <si>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</si>
  <si>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</si>
  <si>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</si>
  <si>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</si>
  <si>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</si>
  <si>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</si>
  <si>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</si>
  <si>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</si>
  <si>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</si>
  <si>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</si>
  <si>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</si>
  <si>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</si>
  <si>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</si>
  <si>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</si>
  <si>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</si>
  <si>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</si>
  <si>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</si>
  <si>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</si>
  <si>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</si>
  <si>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</si>
  <si>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</si>
  <si>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</si>
  <si>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</si>
  <si>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</si>
  <si>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</si>
  <si>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</si>
  <si>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</si>
  <si>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</si>
  <si>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</si>
  <si>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</si>
  <si>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</si>
  <si>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</si>
  <si>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</si>
  <si>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</si>
  <si>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</si>
  <si>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</si>
  <si>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</si>
  <si>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</si>
  <si>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</si>
  <si>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</si>
  <si>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</si>
  <si>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</si>
  <si>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</si>
  <si>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</si>
  <si>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</si>
  <si>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</si>
  <si>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</si>
  <si>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</si>
  <si>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</si>
  <si>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</si>
  <si>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</si>
  <si>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</si>
  <si>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</si>
  <si>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</si>
  <si>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</si>
  <si>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</si>
  <si>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</si>
  <si>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</si>
  <si>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</si>
  <si>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</si>
  <si>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</si>
  <si>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</si>
  <si>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</si>
  <si>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</si>
  <si>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</si>
  <si>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</si>
  <si>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</si>
  <si>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</si>
  <si>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</si>
  <si>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</si>
  <si>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</si>
  <si>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</si>
  <si>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</si>
  <si>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</si>
  <si>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</si>
  <si>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</si>
  <si>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</si>
  <si>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</si>
  <si>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</si>
  <si>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</si>
  <si>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</si>
  <si>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</si>
  <si>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</si>
  <si>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</si>
  <si>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</si>
  <si>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</si>
  <si>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</si>
  <si>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</si>
  <si>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</si>
  <si>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</si>
  <si>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</si>
  <si>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</si>
  <si>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</si>
  <si>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</si>
  <si>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</si>
  <si>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</si>
  <si>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</si>
  <si>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</si>
  <si>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</si>
  <si>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</si>
  <si>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</si>
  <si>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</si>
  <si>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</si>
  <si>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</si>
  <si>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</si>
  <si>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</si>
  <si>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</si>
  <si>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</si>
  <si>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</si>
  <si>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</si>
  <si>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</si>
  <si>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</si>
  <si>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</si>
  <si>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</si>
  <si>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</si>
  <si>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</si>
  <si>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</si>
  <si>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</si>
  <si>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</si>
  <si>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</si>
  <si>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</si>
  <si>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</si>
  <si>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</si>
  <si>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</si>
  <si>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</si>
  <si>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</si>
  <si>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</si>
  <si>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</si>
  <si>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</si>
  <si>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</si>
  <si>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</si>
  <si>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</si>
  <si>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</si>
  <si>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</si>
  <si>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</si>
  <si>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</si>
  <si>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</si>
  <si>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</si>
  <si>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</si>
  <si>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</si>
  <si>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</si>
  <si>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</si>
  <si>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</si>
  <si>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</si>
  <si>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</si>
  <si>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</si>
  <si>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</si>
  <si>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</si>
  <si>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</si>
  <si>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</si>
  <si>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</si>
  <si>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</si>
  <si>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</si>
  <si>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</si>
  <si>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</si>
  <si>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</si>
  <si>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</si>
  <si>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</si>
  <si>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</si>
  <si>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</si>
  <si>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</si>
  <si>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</si>
  <si>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</si>
  <si>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</si>
  <si>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</si>
  <si>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</si>
  <si>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</si>
  <si>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</si>
  <si>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</si>
  <si>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</si>
  <si>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</si>
  <si>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</si>
  <si>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</si>
  <si>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</si>
  <si>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</si>
  <si>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</si>
  <si>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</si>
  <si>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</si>
  <si>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</si>
  <si>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</si>
  <si>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</si>
  <si>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</si>
  <si>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</si>
  <si>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</si>
  <si>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</si>
  <si>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</si>
  <si>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</si>
  <si>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</si>
  <si>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</si>
  <si>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</si>
  <si>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</si>
  <si>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</si>
  <si>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</si>
  <si>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</si>
  <si>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</si>
  <si>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</si>
  <si>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</si>
  <si>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</si>
  <si>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</si>
  <si>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</si>
  <si>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</si>
  <si>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</si>
  <si>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</si>
  <si>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</si>
  <si>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</si>
  <si>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</si>
  <si>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</si>
  <si>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</si>
  <si>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</si>
  <si>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</si>
  <si>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</si>
  <si>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</si>
  <si>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</si>
  <si>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</si>
  <si>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</si>
  <si>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</si>
  <si>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</si>
  <si>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</si>
  <si>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</si>
  <si>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</si>
  <si>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</si>
  <si>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</si>
  <si>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</si>
  <si>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</si>
  <si>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</si>
  <si>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</si>
  <si>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</si>
  <si>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</si>
  <si>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</si>
  <si>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</si>
  <si>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</si>
  <si>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</si>
  <si>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</si>
  <si>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</si>
  <si>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</si>
  <si>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</si>
  <si>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</si>
  <si>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</si>
  <si>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</si>
  <si>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</si>
  <si>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</si>
  <si>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</si>
  <si>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</si>
  <si>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</si>
  <si>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</si>
  <si>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</si>
  <si>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</si>
  <si>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</si>
  <si>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</si>
  <si>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</si>
  <si>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</si>
  <si>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</si>
  <si>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</si>
  <si>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</si>
  <si>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</si>
  <si>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</si>
  <si>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</si>
  <si>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</si>
  <si>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</si>
  <si>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</si>
  <si>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</si>
  <si>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</si>
  <si>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</si>
  <si>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</si>
  <si>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</si>
  <si>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</si>
  <si>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</si>
  <si>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</si>
  <si>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</si>
  <si>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</si>
  <si>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</si>
  <si>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</si>
  <si>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</si>
  <si>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</si>
  <si>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</si>
  <si>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</si>
  <si>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</si>
  <si>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</si>
  <si>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</si>
  <si>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</si>
  <si>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</si>
  <si>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</si>
  <si>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</si>
  <si>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</si>
  <si>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</si>
  <si>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</si>
  <si>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</si>
  <si>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</si>
  <si>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</si>
  <si>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</si>
  <si>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</si>
  <si>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</si>
  <si>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</si>
  <si>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</si>
  <si>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</si>
  <si>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</si>
  <si>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</si>
  <si>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</si>
  <si>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</si>
  <si>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</si>
  <si>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</si>
  <si>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</si>
  <si>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</si>
  <si>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</si>
  <si>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</si>
  <si>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</si>
  <si>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</si>
  <si>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</si>
  <si>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</si>
  <si>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</si>
  <si>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</si>
  <si>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</si>
  <si>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</si>
  <si>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</si>
  <si>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</si>
  <si>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</si>
  <si>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</si>
  <si>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</si>
  <si>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</si>
  <si>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</si>
  <si>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</si>
  <si>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</si>
  <si>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</si>
  <si>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</si>
  <si>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</si>
  <si>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</si>
  <si>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</si>
  <si>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</si>
  <si>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</si>
  <si>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</si>
  <si>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</si>
  <si>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</si>
  <si>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</si>
  <si>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</si>
  <si>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</si>
  <si>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</si>
  <si>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</si>
  <si>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</si>
  <si>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</si>
  <si>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</si>
  <si>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</si>
  <si>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</si>
  <si>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</si>
  <si>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</si>
  <si>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</si>
  <si>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</si>
  <si>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</si>
  <si>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</si>
  <si>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</si>
  <si>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</si>
  <si>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</si>
  <si>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</si>
  <si>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</si>
  <si>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</si>
  <si>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</si>
  <si>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</si>
  <si>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</si>
  <si>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</si>
  <si>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</si>
  <si>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</si>
  <si>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</si>
  <si>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</si>
  <si>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</si>
  <si>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</si>
  <si>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</si>
  <si>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</si>
  <si>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</si>
  <si>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</si>
  <si>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</si>
  <si>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</si>
  <si>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</si>
  <si>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</si>
  <si>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</si>
  <si>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</si>
  <si>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</si>
  <si>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</si>
  <si>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</si>
  <si>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</si>
  <si>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</si>
  <si>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</si>
  <si>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</si>
  <si>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</si>
  <si>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</si>
  <si>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</si>
  <si>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</si>
  <si>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</si>
  <si>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</si>
  <si>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</si>
  <si>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</si>
  <si>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</si>
  <si>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</si>
  <si>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</si>
  <si>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</si>
  <si>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</si>
  <si>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</si>
  <si>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</si>
  <si>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</si>
  <si>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</si>
  <si>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</si>
  <si>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</si>
  <si>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</si>
  <si>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</si>
  <si>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</si>
  <si>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</si>
  <si>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</si>
  <si>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</si>
  <si>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</si>
  <si>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</si>
  <si>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</si>
  <si>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</si>
  <si>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</si>
  <si>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</si>
  <si>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</si>
  <si>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</si>
  <si>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</si>
  <si>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</si>
  <si>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</si>
  <si>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</si>
  <si>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</si>
  <si>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</si>
  <si>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</si>
  <si>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</si>
  <si>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</si>
  <si>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</si>
  <si>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</si>
  <si>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</si>
  <si>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</si>
  <si>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</si>
  <si>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</si>
  <si>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</si>
  <si>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</si>
  <si>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</si>
  <si>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</si>
  <si>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</si>
  <si>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</si>
  <si>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</si>
  <si>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</si>
  <si>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</si>
  <si>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</si>
  <si>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</si>
  <si>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</si>
  <si>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</si>
  <si>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</si>
  <si>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</si>
  <si>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</si>
  <si>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</si>
  <si>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</si>
  <si>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</si>
  <si>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</si>
  <si>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</si>
  <si>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</si>
  <si>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</si>
  <si>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</si>
  <si>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</si>
  <si>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</si>
  <si>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</si>
  <si>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</si>
  <si>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</si>
  <si>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</si>
  <si>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</si>
  <si>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</si>
  <si>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</si>
  <si>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</si>
  <si>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</si>
  <si>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</si>
  <si>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</si>
  <si>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</si>
  <si>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</si>
  <si>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</si>
  <si>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</si>
  <si>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</si>
  <si>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</si>
  <si>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</si>
  <si>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</si>
  <si>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</si>
  <si>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</si>
  <si>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</si>
  <si>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</si>
  <si>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</si>
  <si>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</si>
  <si>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</si>
  <si>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</si>
  <si>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</si>
  <si>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</si>
  <si>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</si>
  <si>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</si>
  <si>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</si>
  <si>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</si>
  <si>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</si>
  <si>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</si>
  <si>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</si>
  <si>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</si>
  <si>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</si>
  <si>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</si>
  <si>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</si>
  <si>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</si>
  <si>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</si>
  <si>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</si>
  <si>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</si>
  <si>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</si>
  <si>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</si>
  <si>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</si>
  <si>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</si>
  <si>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</si>
  <si>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</si>
  <si>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</si>
  <si>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</si>
  <si>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</si>
  <si>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</si>
  <si>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</si>
  <si>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</si>
  <si>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</si>
  <si>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</si>
  <si>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</si>
  <si>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</si>
  <si>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</si>
  <si>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</si>
  <si>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</si>
  <si>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</si>
  <si>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</si>
  <si>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</si>
  <si>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</si>
  <si>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</si>
  <si>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</si>
  <si>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</si>
  <si>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</si>
  <si>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</si>
  <si>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</si>
  <si>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</si>
  <si>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</si>
  <si>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</si>
  <si>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</si>
  <si>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</si>
  <si>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</si>
  <si>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</si>
  <si>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</si>
  <si>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</si>
  <si>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</si>
  <si>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</si>
  <si>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</si>
  <si>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</si>
  <si>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</si>
  <si>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</si>
  <si>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</si>
  <si>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</si>
  <si>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</si>
  <si>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</si>
  <si>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</si>
  <si>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</si>
  <si>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</si>
  <si>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</si>
  <si>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</si>
  <si>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</si>
  <si>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</si>
  <si>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</si>
  <si>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</si>
  <si>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</si>
  <si>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</si>
  <si>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</si>
  <si>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</si>
  <si>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</si>
  <si>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</si>
  <si>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</si>
  <si>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</si>
  <si>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</si>
  <si>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</si>
  <si>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</si>
  <si>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</si>
  <si>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</si>
  <si>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</si>
  <si>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</si>
  <si>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</si>
  <si>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</si>
  <si>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</si>
  <si>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</si>
  <si>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</si>
  <si>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</si>
  <si>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</si>
  <si>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</si>
  <si>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</si>
  <si>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</si>
  <si>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</si>
  <si>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</si>
  <si>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</si>
  <si>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</si>
  <si>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</si>
  <si>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</si>
  <si>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</si>
  <si>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</si>
  <si>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</si>
  <si>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</si>
  <si>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</si>
  <si>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</si>
  <si>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</si>
  <si>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</si>
  <si>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</si>
  <si>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</si>
  <si>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</si>
  <si>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</si>
  <si>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</si>
  <si>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</si>
  <si>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</si>
  <si>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</si>
  <si>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</si>
  <si>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</si>
  <si>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</si>
  <si>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</si>
  <si>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</si>
  <si>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</si>
  <si>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</si>
  <si>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</si>
  <si>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</si>
  <si>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</si>
  <si>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</si>
  <si>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</si>
  <si>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</si>
  <si>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</si>
  <si>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</si>
  <si>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</si>
  <si>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</si>
  <si>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</si>
  <si>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</si>
  <si>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</si>
  <si>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</si>
  <si>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</si>
  <si>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</si>
  <si>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</si>
  <si>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</si>
  <si>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</si>
  <si>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</si>
  <si>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</si>
  <si>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</si>
  <si>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</si>
  <si>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</si>
  <si>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</si>
  <si>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</si>
  <si>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</si>
  <si>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</si>
  <si>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</si>
  <si>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</si>
  <si>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</si>
  <si>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</si>
  <si>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</si>
  <si>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</si>
  <si>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</si>
  <si>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</si>
  <si>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</si>
  <si>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</si>
  <si>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</si>
  <si>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</si>
  <si>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</si>
  <si>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</si>
  <si>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</si>
  <si>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</si>
  <si>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</si>
  <si>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</si>
  <si>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</si>
  <si>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</si>
  <si>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</si>
  <si>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</si>
  <si>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</si>
  <si>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</si>
  <si>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</si>
  <si>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</si>
  <si>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</si>
  <si>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</si>
  <si>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</si>
  <si>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</si>
  <si>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</si>
  <si>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</si>
  <si>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</si>
  <si>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</si>
  <si>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</si>
  <si>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</si>
  <si>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</si>
  <si>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</si>
  <si>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</si>
  <si>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</si>
  <si>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</si>
  <si>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</si>
  <si>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</si>
  <si>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</si>
  <si>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</si>
  <si>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</si>
  <si>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</si>
  <si>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</si>
  <si>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</si>
  <si>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</si>
  <si>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</si>
  <si>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</si>
  <si>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</si>
  <si>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</si>
  <si>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</si>
  <si>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</si>
  <si>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</si>
  <si>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</si>
  <si>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</si>
  <si>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</si>
  <si>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</si>
  <si>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</si>
  <si>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</si>
  <si>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</si>
  <si>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</si>
  <si>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</si>
  <si>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</si>
  <si>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</si>
  <si>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</si>
  <si>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</si>
  <si>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</si>
  <si>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</si>
  <si>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</si>
  <si>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</si>
  <si>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</si>
  <si>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</si>
  <si>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</si>
  <si>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</si>
  <si>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</si>
  <si>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</si>
  <si>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</si>
  <si>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</si>
  <si>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</si>
  <si>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</si>
  <si>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</si>
  <si>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</si>
  <si>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</si>
  <si>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</si>
  <si>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</si>
  <si>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</si>
  <si>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</si>
  <si>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</si>
  <si>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</si>
  <si>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</si>
  <si>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</si>
  <si>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</si>
  <si>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</si>
  <si>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</si>
  <si>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</si>
  <si>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</si>
  <si>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</si>
  <si>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</si>
  <si>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</si>
  <si>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</si>
  <si>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</si>
  <si>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</si>
  <si>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</si>
  <si>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</si>
  <si>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</si>
  <si>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</si>
  <si>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</si>
  <si>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</si>
  <si>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</si>
  <si>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</si>
  <si>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</si>
  <si>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</si>
  <si>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</si>
  <si>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</si>
  <si>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</si>
  <si>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</si>
  <si>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</si>
  <si>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</si>
  <si>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</si>
  <si>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</si>
  <si>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</si>
  <si>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</si>
  <si>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</si>
  <si>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</si>
  <si>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</si>
  <si>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</si>
  <si>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</si>
  <si>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</si>
  <si>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</si>
  <si>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</si>
  <si>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</si>
  <si>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</si>
  <si>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</si>
  <si>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</si>
  <si>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</si>
  <si>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</si>
  <si>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</si>
  <si>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</si>
  <si>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</si>
  <si>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</si>
  <si>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</si>
  <si>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</si>
  <si>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</si>
  <si>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</si>
  <si>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</si>
  <si>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</si>
  <si>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</si>
  <si>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</si>
  <si>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</si>
  <si>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</si>
  <si>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</si>
  <si>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</si>
  <si>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</si>
  <si>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</si>
  <si>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</si>
  <si>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</si>
  <si>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</si>
  <si>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</si>
  <si>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</si>
  <si>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</si>
  <si>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</si>
  <si>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</si>
  <si>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</si>
  <si>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</si>
  <si>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</si>
  <si>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</si>
  <si>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</si>
  <si>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</si>
  <si>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</si>
  <si>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</si>
  <si>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</si>
  <si>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</si>
  <si>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</si>
  <si>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</si>
  <si>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</si>
  <si>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</si>
  <si>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</si>
  <si>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</si>
  <si>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</si>
  <si>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</si>
  <si>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</si>
  <si>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</si>
  <si>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</si>
  <si>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</si>
  <si>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</si>
  <si>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</si>
  <si>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</si>
  <si>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</si>
  <si>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</si>
  <si>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</si>
  <si>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</si>
  <si>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</si>
  <si>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</si>
  <si>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</si>
  <si>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</si>
  <si>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</si>
  <si>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</si>
  <si>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</si>
  <si>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</si>
  <si>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</si>
  <si>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</si>
  <si>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</si>
  <si>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</si>
  <si>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</si>
  <si>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</si>
  <si>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</si>
  <si>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</si>
  <si>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</si>
  <si>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</si>
  <si>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</si>
  <si>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</si>
  <si>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</si>
  <si>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</si>
  <si>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</si>
  <si>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</si>
  <si>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</si>
  <si>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</si>
  <si>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</si>
  <si>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</si>
  <si>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</si>
  <si>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</si>
  <si>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</si>
  <si>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</si>
  <si>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</si>
  <si>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</si>
  <si>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</si>
  <si>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</si>
  <si>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</si>
  <si>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</si>
  <si>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</si>
  <si>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</si>
  <si>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</si>
  <si>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</si>
  <si>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</si>
  <si>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</si>
  <si>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</si>
  <si>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</si>
  <si>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</si>
  <si>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</si>
  <si>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</si>
  <si>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</si>
  <si>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</si>
  <si>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</si>
  <si>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</si>
  <si>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</si>
  <si>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</si>
  <si>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</si>
  <si>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</si>
  <si>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</si>
  <si>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</si>
  <si>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</si>
  <si>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</si>
  <si>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</si>
  <si>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</si>
  <si>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</si>
  <si>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</si>
  <si>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</si>
  <si>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</si>
  <si>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</si>
  <si>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</si>
  <si>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</si>
  <si>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</si>
  <si>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</si>
  <si>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</si>
  <si>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</si>
  <si>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</si>
  <si>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</si>
  <si>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</si>
  <si>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</si>
  <si>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</si>
  <si>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</si>
  <si>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</si>
  <si>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</si>
  <si>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</si>
  <si>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</si>
  <si>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</si>
  <si>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</si>
  <si>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</si>
  <si>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</si>
  <si>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</si>
  <si>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</si>
  <si>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</si>
  <si>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</si>
  <si>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</si>
  <si>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</si>
  <si>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</si>
  <si>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</si>
  <si>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</si>
  <si>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</si>
  <si>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</si>
  <si>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</si>
  <si>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</si>
  <si>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</si>
  <si>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</si>
  <si>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</si>
  <si>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</si>
  <si>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</si>
  <si>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</si>
  <si>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</si>
  <si>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</si>
  <si>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</si>
  <si>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</si>
  <si>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</si>
  <si>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</si>
  <si>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</si>
  <si>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</si>
  <si>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</si>
  <si>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</si>
  <si>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</si>
  <si>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</si>
  <si>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</si>
  <si>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</si>
  <si>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</si>
  <si>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</si>
  <si>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</si>
  <si>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</si>
  <si>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</si>
  <si>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</si>
  <si>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</si>
  <si>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</si>
  <si>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</si>
  <si>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</si>
  <si>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</si>
  <si>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</si>
  <si>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</si>
  <si>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</si>
  <si>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</si>
  <si>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</si>
  <si>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</si>
  <si>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</si>
  <si>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</si>
  <si>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</si>
  <si>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</si>
  <si>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</si>
  <si>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</si>
  <si>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</si>
  <si>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</si>
  <si>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</si>
  <si>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</si>
  <si>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</si>
  <si>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</si>
  <si>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</si>
  <si>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</si>
  <si>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</si>
  <si>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</si>
  <si>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</si>
  <si>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</si>
  <si>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</si>
  <si>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</si>
  <si>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</si>
  <si>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</si>
  <si>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</si>
  <si>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</si>
  <si>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</si>
  <si>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</si>
  <si>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</si>
  <si>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</si>
  <si>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</si>
  <si>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</si>
  <si>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</si>
  <si>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</si>
  <si>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</si>
  <si>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</si>
  <si>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</si>
  <si>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</si>
  <si>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</si>
  <si>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</si>
  <si>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</si>
  <si>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</si>
  <si>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</si>
  <si>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</si>
  <si>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</si>
  <si>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</si>
  <si>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</si>
  <si>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</si>
  <si>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</si>
  <si>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</si>
  <si>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</si>
  <si>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</si>
  <si>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</si>
  <si>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</si>
  <si>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</si>
  <si>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</si>
  <si>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</si>
  <si>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</si>
  <si>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</si>
  <si>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</si>
  <si>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</si>
  <si>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</si>
  <si>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</si>
  <si>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</si>
  <si>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</si>
  <si>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</si>
  <si>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</si>
  <si>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</si>
  <si>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</si>
  <si>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</si>
  <si>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</si>
  <si>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</si>
  <si>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</si>
  <si>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</si>
  <si>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</si>
  <si>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</si>
  <si>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</si>
  <si>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</si>
  <si>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</si>
  <si>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</si>
  <si>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</si>
  <si>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</si>
  <si>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</si>
  <si>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</si>
  <si>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</si>
  <si>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</si>
  <si>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</si>
  <si>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</si>
  <si>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</si>
  <si>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</si>
  <si>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</si>
  <si>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</si>
  <si>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</si>
  <si>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</si>
  <si>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</si>
  <si>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</si>
  <si>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</si>
  <si>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</si>
  <si>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</si>
  <si>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</si>
  <si>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</si>
  <si>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</si>
  <si>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</si>
  <si>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</si>
  <si>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</si>
  <si>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</si>
  <si>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</si>
  <si>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</si>
  <si>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</si>
  <si>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</si>
  <si>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</si>
  <si>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</si>
  <si>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</si>
  <si>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</si>
  <si>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</si>
  <si>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</si>
  <si>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</si>
  <si>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</si>
  <si>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</si>
  <si>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</si>
  <si>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</si>
  <si>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</si>
  <si>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</si>
  <si>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</si>
  <si>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</si>
  <si>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</si>
  <si>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</si>
  <si>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</si>
  <si>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</si>
  <si>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</si>
  <si>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</si>
  <si>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</si>
  <si>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</si>
  <si>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</si>
  <si>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</si>
  <si>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</si>
  <si>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</si>
  <si>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</si>
  <si>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</si>
  <si>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</si>
  <si>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</si>
  <si>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</si>
  <si>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</si>
  <si>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</si>
  <si>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</si>
  <si>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</si>
  <si>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</si>
  <si>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</si>
  <si>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</si>
  <si>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</si>
  <si>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</si>
  <si>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</si>
  <si>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</si>
  <si>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</si>
  <si>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</si>
  <si>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</si>
  <si>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</si>
  <si>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</si>
  <si>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</si>
  <si>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</si>
  <si>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</si>
  <si>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</si>
  <si>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</si>
  <si>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</si>
  <si>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</si>
  <si>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</si>
  <si>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</si>
  <si>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</si>
  <si>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</si>
  <si>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</si>
  <si>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</si>
  <si>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</si>
  <si>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</si>
  <si>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</si>
  <si>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</si>
  <si>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</si>
  <si>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</si>
  <si>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</si>
  <si>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</si>
  <si>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</si>
  <si>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</si>
  <si>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</si>
  <si>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</si>
  <si>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</si>
  <si>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</si>
  <si>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</si>
  <si>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</si>
  <si>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</si>
  <si>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</si>
  <si>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</si>
  <si>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</si>
  <si>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</si>
  <si>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</si>
  <si>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</si>
  <si>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</si>
  <si>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</si>
  <si>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</si>
  <si>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</si>
  <si>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</si>
  <si>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</si>
  <si>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</si>
  <si>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</si>
  <si>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</si>
  <si>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</si>
  <si>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</si>
  <si>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</si>
  <si>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</si>
  <si>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</si>
  <si>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</si>
  <si>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</si>
  <si>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</si>
  <si>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</si>
  <si>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</si>
  <si>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</si>
  <si>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</si>
  <si>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</si>
  <si>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</si>
  <si>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</si>
  <si>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</si>
  <si>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</si>
  <si>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</si>
  <si>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</si>
  <si>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</si>
  <si>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</si>
  <si>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</si>
  <si>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</si>
  <si>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</si>
  <si>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</si>
  <si>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</si>
  <si>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</si>
  <si>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</si>
  <si>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</si>
  <si>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</si>
  <si>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</si>
  <si>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</si>
  <si>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</si>
  <si>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</si>
  <si>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</si>
  <si>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</si>
  <si>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</si>
  <si>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</si>
  <si>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</si>
  <si>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</si>
  <si>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</si>
  <si>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</si>
  <si>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</si>
  <si>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</si>
  <si>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</si>
  <si>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</si>
  <si>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</si>
  <si>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</si>
  <si>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</si>
  <si>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</si>
  <si>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</si>
  <si>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</si>
  <si>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</si>
  <si>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</si>
  <si>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</si>
  <si>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</si>
  <si>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</si>
  <si>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</si>
  <si>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</si>
  <si>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</si>
  <si>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</si>
  <si>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</si>
  <si>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</si>
  <si>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</si>
  <si>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</si>
  <si>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</si>
  <si>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</si>
  <si>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</si>
  <si>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</si>
  <si>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</si>
  <si>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</si>
  <si>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</si>
  <si>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</si>
  <si>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</si>
  <si>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</si>
  <si>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</si>
  <si>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</si>
  <si>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</si>
  <si>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</si>
  <si>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</si>
  <si>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</si>
  <si>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</si>
  <si>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</si>
  <si>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</si>
  <si>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</si>
  <si>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</si>
  <si>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</si>
  <si>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</si>
  <si>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</si>
  <si>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</si>
  <si>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</si>
  <si>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</si>
  <si>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</si>
  <si>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</si>
  <si>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</si>
  <si>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</si>
  <si>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</si>
  <si>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</si>
  <si>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</si>
  <si>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</si>
  <si>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</si>
  <si>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</si>
  <si>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</si>
  <si>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</si>
  <si>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</si>
  <si>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</si>
  <si>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</si>
  <si>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</si>
  <si>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</si>
  <si>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</si>
  <si>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</si>
  <si>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</si>
  <si>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</si>
  <si>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</si>
  <si>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</si>
  <si>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</si>
  <si>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</si>
  <si>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</si>
  <si>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</si>
  <si>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</si>
  <si>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</si>
  <si>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</si>
  <si>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</si>
  <si>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</si>
  <si>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</si>
  <si>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</si>
  <si>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</si>
  <si>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</si>
  <si>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</si>
  <si>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</si>
  <si>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</si>
  <si>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</si>
  <si>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</si>
  <si>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</si>
  <si>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</si>
  <si>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</si>
  <si>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</si>
  <si>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</si>
  <si>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</si>
  <si>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</si>
  <si>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</si>
  <si>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</si>
  <si>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</si>
  <si>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</si>
  <si>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</si>
  <si>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</si>
  <si>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</si>
  <si>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</si>
  <si>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</si>
  <si>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</si>
  <si>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</si>
  <si>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</si>
  <si>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</si>
  <si>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</si>
  <si>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</si>
  <si>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</si>
  <si>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</si>
  <si>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</si>
  <si>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</si>
  <si>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</si>
  <si>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</si>
  <si>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</si>
  <si>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</si>
  <si>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</si>
  <si>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</si>
  <si>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</si>
  <si>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</si>
  <si>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</si>
  <si>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</si>
  <si>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</si>
  <si>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</si>
  <si>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</si>
  <si>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</si>
  <si>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</si>
  <si>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</si>
  <si>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</si>
  <si>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</si>
  <si>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</si>
  <si>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</si>
  <si>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</si>
  <si>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</si>
  <si>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</si>
  <si>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</si>
  <si>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</si>
  <si>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</si>
  <si>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</si>
  <si>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</si>
  <si>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</si>
  <si>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</si>
  <si>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</si>
  <si>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</si>
  <si>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</si>
  <si>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</si>
  <si>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</si>
  <si>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</si>
  <si>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</si>
  <si>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</si>
  <si>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</si>
  <si>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</si>
  <si>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</si>
  <si>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</si>
  <si>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</si>
  <si>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</si>
  <si>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</si>
  <si>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</si>
  <si>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</si>
  <si>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</si>
  <si>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</si>
  <si>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</si>
  <si>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</si>
  <si>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</si>
  <si>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</si>
  <si>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</si>
  <si>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</si>
  <si>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</si>
  <si>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</si>
  <si>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</si>
  <si>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</si>
  <si>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</si>
  <si>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</si>
  <si>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</si>
  <si>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</si>
  <si>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</si>
  <si>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</si>
  <si>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</si>
  <si>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</si>
  <si>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</si>
  <si>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</si>
  <si>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</si>
  <si>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</si>
  <si>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</si>
  <si>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</si>
  <si>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</si>
  <si>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</si>
  <si>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</si>
  <si>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</si>
  <si>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</si>
  <si>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</si>
  <si>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</si>
  <si>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</si>
  <si>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</si>
  <si>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</si>
  <si>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</si>
  <si>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</si>
  <si>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</si>
  <si>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</si>
  <si>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</si>
  <si>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</si>
  <si>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</si>
  <si>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</si>
  <si>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</si>
  <si>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</si>
  <si>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</si>
  <si>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</si>
  <si>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</si>
  <si>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</si>
  <si>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</si>
  <si>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</si>
  <si>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</si>
  <si>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</si>
  <si>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</si>
  <si>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</si>
  <si>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</si>
  <si>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</si>
  <si>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</si>
  <si>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</si>
  <si>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</si>
  <si>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</si>
  <si>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</si>
  <si>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</si>
  <si>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</si>
  <si>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</si>
  <si>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</si>
  <si>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</si>
  <si>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</si>
  <si>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</si>
  <si>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</si>
  <si>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</si>
  <si>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</si>
  <si>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</si>
  <si>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</si>
  <si>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</si>
  <si>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</si>
  <si>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</si>
  <si>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</si>
  <si>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</si>
  <si>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</si>
  <si>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</si>
  <si>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</si>
  <si>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</si>
  <si>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</si>
  <si>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</si>
  <si>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</si>
  <si>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</si>
  <si>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</si>
  <si>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</si>
  <si>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</si>
  <si>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</si>
  <si>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</si>
  <si>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</si>
  <si>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</si>
  <si>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</si>
  <si>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</si>
  <si>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</si>
  <si>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</si>
  <si>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</si>
  <si>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</si>
  <si>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</si>
  <si>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</si>
  <si>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</si>
  <si>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</si>
  <si>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</si>
  <si>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</si>
  <si>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</si>
  <si>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</si>
  <si>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</si>
  <si>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</si>
  <si>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</si>
  <si>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</si>
  <si>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</si>
  <si>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</si>
  <si>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</si>
  <si>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</si>
  <si>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</si>
  <si>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</si>
  <si>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</si>
  <si>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</si>
  <si>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</si>
  <si>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</si>
  <si>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</si>
  <si>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</si>
  <si>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</si>
  <si>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</si>
  <si>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</si>
  <si>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</si>
  <si>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</si>
  <si>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</si>
  <si>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</si>
  <si>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</si>
  <si>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</si>
  <si>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</si>
  <si>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</si>
  <si>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</si>
  <si>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</si>
  <si>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</si>
  <si>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</si>
  <si>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</si>
  <si>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</si>
  <si>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</si>
  <si>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</si>
  <si>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</si>
  <si>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</si>
  <si>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</si>
  <si>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</si>
  <si>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</si>
  <si>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</si>
  <si>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</si>
  <si>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</si>
  <si>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</si>
  <si>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</si>
  <si>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</si>
  <si>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</si>
  <si>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</si>
  <si>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</si>
  <si>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</si>
  <si>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</si>
  <si>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</si>
  <si>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</si>
  <si>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</si>
  <si>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</si>
  <si>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</si>
  <si>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</si>
  <si>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</si>
  <si>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</si>
  <si>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</si>
  <si>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</si>
  <si>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</si>
  <si>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</si>
  <si>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</si>
  <si>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</si>
  <si>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</si>
  <si>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</si>
  <si>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</si>
  <si>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</si>
  <si>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</si>
  <si>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</si>
  <si>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</si>
  <si>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</si>
  <si>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</si>
  <si>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</si>
  <si>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</si>
  <si>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</si>
  <si>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</si>
  <si>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</si>
  <si>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</si>
  <si>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</si>
  <si>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</si>
  <si>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</si>
  <si>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</si>
  <si>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</si>
  <si>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</si>
  <si>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</si>
  <si>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</si>
  <si>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</si>
  <si>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</si>
  <si>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</si>
  <si>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</si>
  <si>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</si>
  <si>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</si>
  <si>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</si>
  <si>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</si>
  <si>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</si>
  <si>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</si>
  <si>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</si>
  <si>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</si>
  <si>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</si>
  <si>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</si>
  <si>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</si>
  <si>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</si>
  <si>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</si>
  <si>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</si>
  <si>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</si>
  <si>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</si>
  <si>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</si>
  <si>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</si>
  <si>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</si>
  <si>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</si>
  <si>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</si>
  <si>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</si>
  <si>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</si>
  <si>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</si>
  <si>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</si>
  <si>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</si>
  <si>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</si>
  <si>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</si>
  <si>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</si>
  <si>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</si>
  <si>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</si>
  <si>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</si>
  <si>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</si>
  <si>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</si>
  <si>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</si>
  <si>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</si>
  <si>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</si>
  <si>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</si>
  <si>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</si>
  <si>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</si>
  <si>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</si>
  <si>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</si>
  <si>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</si>
  <si>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</si>
  <si>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</si>
  <si>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</si>
  <si>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</si>
  <si>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</si>
  <si>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</si>
  <si>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</si>
  <si>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</si>
  <si>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</si>
  <si>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</si>
  <si>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</si>
  <si>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</si>
  <si>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</si>
  <si>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</si>
  <si>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</si>
  <si>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</si>
  <si>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</si>
  <si>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</si>
  <si>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</si>
  <si>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</si>
  <si>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</si>
  <si>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</si>
  <si>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</si>
  <si>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</si>
  <si>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</si>
  <si>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</si>
  <si>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</si>
  <si>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</si>
  <si>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</si>
  <si>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</si>
  <si>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</si>
  <si>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</si>
  <si>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</si>
  <si>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</si>
  <si>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</si>
  <si>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</si>
  <si>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</si>
  <si>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</si>
  <si>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</si>
  <si>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</si>
  <si>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</si>
  <si>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</si>
  <si>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</si>
  <si>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</si>
  <si>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</si>
  <si>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</si>
  <si>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</si>
  <si>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</si>
  <si>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</si>
  <si>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</si>
  <si>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</si>
  <si>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</si>
  <si>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</si>
  <si>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</si>
  <si>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</si>
  <si>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</si>
  <si>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</si>
  <si>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</si>
  <si>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</si>
  <si>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</si>
  <si>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</si>
  <si>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</si>
  <si>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</si>
  <si>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</si>
  <si>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</si>
  <si>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</si>
  <si>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</si>
  <si>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</si>
  <si>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</si>
  <si>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</si>
  <si>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</si>
  <si>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</si>
  <si>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</si>
  <si>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</si>
  <si>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</si>
  <si>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</si>
  <si>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</si>
  <si>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</si>
  <si>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</si>
  <si>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</si>
  <si>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</si>
  <si>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</si>
  <si>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</si>
  <si>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</si>
  <si>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</si>
  <si>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</si>
  <si>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</si>
  <si>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</si>
  <si>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</si>
  <si>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</si>
  <si>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</si>
  <si>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</si>
  <si>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</si>
  <si>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</si>
  <si>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</si>
  <si>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</si>
  <si>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</si>
  <si>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</si>
  <si>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</si>
  <si>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</si>
  <si>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</si>
  <si>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</si>
  <si>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</si>
  <si>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</si>
  <si>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</si>
  <si>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</si>
  <si>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</si>
  <si>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</si>
  <si>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</si>
  <si>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</si>
  <si>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</si>
  <si>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</si>
  <si>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</si>
  <si>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</si>
  <si>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</si>
  <si>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</si>
  <si>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</si>
  <si>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</si>
  <si>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</si>
  <si>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</si>
  <si>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</si>
  <si>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</si>
  <si>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</si>
  <si>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</si>
  <si>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</si>
  <si>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</si>
  <si>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</si>
  <si>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</si>
  <si>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</si>
  <si>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</si>
  <si>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</si>
  <si>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</si>
  <si>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</si>
  <si>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</si>
  <si>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</si>
  <si>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</si>
  <si>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</si>
  <si>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</si>
  <si>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</si>
  <si>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</si>
  <si>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</si>
  <si>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</si>
  <si>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</si>
  <si>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</si>
  <si>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</si>
  <si>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</si>
  <si>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</si>
  <si>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</si>
  <si>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</si>
  <si>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</si>
  <si>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</si>
  <si>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</si>
  <si>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</si>
  <si>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</si>
  <si>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</si>
  <si>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</si>
  <si>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</si>
  <si>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</si>
  <si>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</si>
  <si>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</si>
  <si>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</si>
  <si>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</si>
  <si>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</si>
  <si>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</si>
  <si>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</si>
  <si>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</si>
  <si>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</si>
  <si>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</si>
  <si>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</si>
  <si>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</si>
  <si>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</si>
  <si>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</si>
  <si>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</si>
  <si>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</si>
  <si>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</si>
  <si>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</si>
  <si>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</si>
  <si>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</si>
  <si>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</si>
  <si>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</si>
  <si>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</si>
  <si>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</si>
  <si>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</si>
  <si>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</si>
  <si>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</si>
  <si>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</si>
  <si>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</si>
  <si>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</si>
  <si>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</si>
  <si>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</si>
  <si>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</si>
  <si>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</si>
  <si>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</si>
  <si>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</si>
  <si>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</si>
  <si>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</si>
  <si>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</si>
  <si>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</si>
  <si>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</si>
  <si>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</si>
  <si>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</si>
  <si>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</si>
  <si>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</si>
  <si>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</si>
  <si>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</si>
  <si>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</si>
  <si>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</si>
  <si>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</si>
  <si>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</si>
  <si>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</si>
  <si>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</si>
  <si>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</si>
  <si>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</si>
  <si>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</si>
  <si>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</si>
  <si>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</si>
  <si>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</si>
  <si>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</si>
  <si>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</si>
  <si>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</si>
  <si>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</si>
  <si>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</si>
  <si>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</si>
  <si>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</si>
  <si>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</si>
  <si>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</si>
  <si>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</si>
  <si>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</si>
  <si>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</si>
  <si>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</si>
  <si>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</si>
  <si>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</si>
  <si>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</si>
  <si>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</si>
  <si>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</si>
  <si>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</si>
  <si>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</si>
  <si>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</si>
  <si>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</si>
  <si>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</si>
  <si>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</si>
  <si>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</si>
  <si>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</si>
  <si>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</si>
  <si>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</si>
  <si>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</si>
  <si>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</si>
  <si>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</si>
  <si>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</si>
  <si>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</si>
  <si>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</si>
  <si>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</si>
  <si>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</si>
  <si>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</si>
  <si>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</si>
  <si>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</si>
  <si>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</si>
  <si>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</si>
  <si>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</si>
  <si>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</si>
  <si>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</si>
  <si>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</si>
  <si>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</si>
  <si>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</si>
  <si>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</si>
  <si>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</si>
  <si>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</si>
  <si>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</si>
  <si>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</si>
  <si>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</si>
  <si>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</si>
  <si>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</si>
  <si>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</si>
  <si>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</si>
  <si>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</si>
  <si>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</si>
  <si>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</si>
  <si>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</si>
  <si>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</si>
  <si>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</si>
  <si>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</si>
  <si>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</si>
  <si>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</si>
  <si>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</si>
  <si>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</si>
  <si>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</si>
  <si>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</si>
  <si>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</si>
  <si>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</si>
  <si>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</si>
  <si>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</si>
  <si>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</si>
  <si>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</si>
  <si>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</si>
  <si>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</si>
  <si>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</si>
  <si>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</si>
  <si>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</si>
  <si>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</si>
  <si>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</si>
  <si>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</si>
  <si>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</si>
  <si>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</si>
  <si>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</si>
  <si>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</si>
  <si>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</si>
  <si>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</si>
  <si>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</si>
  <si>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</si>
  <si>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</si>
  <si>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</si>
  <si>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</si>
  <si>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</si>
  <si>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</si>
  <si>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</si>
  <si>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</si>
  <si>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</si>
  <si>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</si>
  <si>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</si>
  <si>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</si>
  <si>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</si>
  <si>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</si>
  <si>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</si>
  <si>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</si>
  <si>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</si>
  <si>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</si>
  <si>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</si>
  <si>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</si>
  <si>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</si>
  <si>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</si>
  <si>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</si>
  <si>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</si>
  <si>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</si>
  <si>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</si>
  <si>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</si>
  <si>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</si>
  <si>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</si>
  <si>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</si>
  <si>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</si>
  <si>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</si>
  <si>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</si>
  <si>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</si>
  <si>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</si>
  <si>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</si>
  <si>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</si>
  <si>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</si>
  <si>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</si>
  <si>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</si>
  <si>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</si>
  <si>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</si>
  <si>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</si>
  <si>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</si>
  <si>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</si>
  <si>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</si>
  <si>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</si>
  <si>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</si>
  <si>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</si>
  <si>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</si>
  <si>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</si>
  <si>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</si>
  <si>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</si>
  <si>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</si>
  <si>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</si>
  <si>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</si>
  <si>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</si>
  <si>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</si>
  <si>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</si>
  <si>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</si>
  <si>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</si>
  <si>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</si>
  <si>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</si>
  <si>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</si>
  <si>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</si>
  <si>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</si>
  <si>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</si>
  <si>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</si>
  <si>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</si>
  <si>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</si>
  <si>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</si>
  <si>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</si>
  <si>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</si>
  <si>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</si>
  <si>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</si>
  <si>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</si>
  <si>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</si>
  <si>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</si>
  <si>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</si>
  <si>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</si>
  <si>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</si>
  <si>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</si>
  <si>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</si>
  <si>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</si>
  <si>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</si>
  <si>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</si>
  <si>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</si>
  <si>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</si>
  <si>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</si>
  <si>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</si>
  <si>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</si>
  <si>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</si>
  <si>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</si>
  <si>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</si>
  <si>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</si>
  <si>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</si>
  <si>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</si>
  <si>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</si>
  <si>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</si>
  <si>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</si>
  <si>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</si>
  <si>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</si>
  <si>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</si>
  <si>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</si>
  <si>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</si>
  <si>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</si>
  <si>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</si>
  <si>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</si>
  <si>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</si>
  <si>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</si>
  <si>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</si>
  <si>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</si>
  <si>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</si>
  <si>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</si>
  <si>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</si>
  <si>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</si>
  <si>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</si>
  <si>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</si>
  <si>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</si>
  <si>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</si>
  <si>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</si>
  <si>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</si>
  <si>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</si>
  <si>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</si>
  <si>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</si>
  <si>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</si>
  <si>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</si>
  <si>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</si>
  <si>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</si>
  <si>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</si>
  <si>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</si>
  <si>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</si>
  <si>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</si>
  <si>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</si>
  <si>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</si>
  <si>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</si>
  <si>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</si>
  <si>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</si>
  <si>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</si>
  <si>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</si>
  <si>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</si>
  <si>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</si>
  <si>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</si>
  <si>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</si>
  <si>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</si>
  <si>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</si>
  <si>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</si>
  <si>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</si>
  <si>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</si>
  <si>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</si>
  <si>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</si>
  <si>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</si>
  <si>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</si>
  <si>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</si>
  <si>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</si>
  <si>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</si>
  <si>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</si>
  <si>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</si>
  <si>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</si>
  <si>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</si>
  <si>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</si>
  <si>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</si>
  <si>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</si>
  <si>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</si>
  <si>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</si>
  <si>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</si>
  <si>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</si>
  <si>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</si>
  <si>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</si>
  <si>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</si>
  <si>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</si>
  <si>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</si>
  <si>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</si>
  <si>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</si>
  <si>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</si>
  <si>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</si>
  <si>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</si>
  <si>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</si>
  <si>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</si>
  <si>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</si>
  <si>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</si>
  <si>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</si>
  <si>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</si>
  <si>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</si>
  <si>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</si>
  <si>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</si>
  <si>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</si>
  <si>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</si>
  <si>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</si>
  <si>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</si>
  <si>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</si>
  <si>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</si>
  <si>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</si>
  <si>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</si>
  <si>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</si>
  <si>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</si>
  <si>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</si>
  <si>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</si>
  <si>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</si>
  <si>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</si>
  <si>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</si>
  <si>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</si>
  <si>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</si>
  <si>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</si>
  <si>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</si>
  <si>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</si>
  <si>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</si>
  <si>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</si>
  <si>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</si>
  <si>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</si>
  <si>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</si>
  <si>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</si>
  <si>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</si>
  <si>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</si>
  <si>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</si>
  <si>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</si>
  <si>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</si>
  <si>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</si>
  <si>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</si>
  <si>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</si>
  <si>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</si>
  <si>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</si>
  <si>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</si>
  <si>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</si>
  <si>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</si>
  <si>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</si>
  <si>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</si>
  <si>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</si>
  <si>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</si>
  <si>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</si>
  <si>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</si>
  <si>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</si>
  <si>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</si>
  <si>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</si>
  <si>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</si>
  <si>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</si>
  <si>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</si>
  <si>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</si>
  <si>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</si>
  <si>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</si>
  <si>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</si>
  <si>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</si>
  <si>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</si>
  <si>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</si>
  <si>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</si>
  <si>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</si>
  <si>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</si>
  <si>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</si>
  <si>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</si>
  <si>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</si>
  <si>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</si>
  <si>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</si>
  <si>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</si>
  <si>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</si>
  <si>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</si>
  <si>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</si>
  <si>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</si>
  <si>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</si>
  <si>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</si>
  <si>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</si>
  <si>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</si>
  <si>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</si>
  <si>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</si>
  <si>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</si>
  <si>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</si>
  <si>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</si>
  <si>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</si>
  <si>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</si>
  <si>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</si>
  <si>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</si>
  <si>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</si>
  <si>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</si>
  <si>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</si>
  <si>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</si>
  <si>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</si>
  <si>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</si>
  <si>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</si>
  <si>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</si>
  <si>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</si>
  <si>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</si>
  <si>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</si>
  <si>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</si>
  <si>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</si>
  <si>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</si>
  <si>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</si>
  <si>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</si>
  <si>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</si>
  <si>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</si>
  <si>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</si>
  <si>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</si>
  <si>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</si>
  <si>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</si>
  <si>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</si>
  <si>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</si>
  <si>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</si>
  <si>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</si>
  <si>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</si>
  <si>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</si>
  <si>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</si>
  <si>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</si>
  <si>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</si>
  <si>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</si>
  <si>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</si>
  <si>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</si>
  <si>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</si>
  <si>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</si>
  <si>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</si>
  <si>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</si>
  <si>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</si>
  <si>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</si>
  <si>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</si>
  <si>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</si>
  <si>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</si>
  <si>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</si>
  <si>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</si>
  <si>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</si>
  <si>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</si>
  <si>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</si>
  <si>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</si>
  <si>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</si>
  <si>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</si>
  <si>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</si>
  <si>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</si>
  <si>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</si>
  <si>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</si>
  <si>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</si>
  <si>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</si>
  <si>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</si>
  <si>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</si>
  <si>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</si>
  <si>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</si>
  <si>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</si>
  <si>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</si>
  <si>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</si>
  <si>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</si>
  <si>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</si>
  <si>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</si>
  <si>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</si>
  <si>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</si>
  <si>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</si>
  <si>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</si>
  <si>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</si>
  <si>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</si>
  <si>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</si>
  <si>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</si>
  <si>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</si>
  <si>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</si>
  <si>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</si>
  <si>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</si>
  <si>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</si>
  <si>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</si>
  <si>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</si>
  <si>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</si>
  <si>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</si>
  <si>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</si>
  <si>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</si>
  <si>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</si>
  <si>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</si>
  <si>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</si>
  <si>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</si>
  <si>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</si>
  <si>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</si>
  <si>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</si>
  <si>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</si>
  <si>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</si>
  <si>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</si>
  <si>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</si>
  <si>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</si>
  <si>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</si>
  <si>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</si>
  <si>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</si>
  <si>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</si>
  <si>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</si>
  <si>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</si>
  <si>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</si>
  <si>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</si>
  <si>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</si>
  <si>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</si>
  <si>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</si>
  <si>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</si>
  <si>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</si>
  <si>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</si>
  <si>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</si>
  <si>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</si>
  <si>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</si>
  <si>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</si>
  <si>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</si>
  <si>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</si>
  <si>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</si>
  <si>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</si>
  <si>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</si>
  <si>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</si>
  <si>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</si>
  <si>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</si>
  <si>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</si>
  <si>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</si>
  <si>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</si>
  <si>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</si>
  <si>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</si>
  <si>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</si>
  <si>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</si>
  <si>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</si>
  <si>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</si>
  <si>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</si>
  <si>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</si>
  <si>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</si>
  <si>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</si>
  <si>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</si>
  <si>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</si>
  <si>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</si>
  <si>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</si>
  <si>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</si>
  <si>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</si>
  <si>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</si>
  <si>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</si>
  <si>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</si>
  <si>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</si>
  <si>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</si>
  <si>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</si>
  <si>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</si>
  <si>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</si>
  <si>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</si>
  <si>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</si>
  <si>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</si>
  <si>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</si>
  <si>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</si>
  <si>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</si>
  <si>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</si>
  <si>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</si>
  <si>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</si>
  <si>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</si>
  <si>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</si>
  <si>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</si>
  <si>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</si>
  <si>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</si>
  <si>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</si>
  <si>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</si>
  <si>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</si>
  <si>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</si>
  <si>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</si>
  <si>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</si>
  <si>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</si>
  <si>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</si>
  <si>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</si>
  <si>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</si>
  <si>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</si>
  <si>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</si>
  <si>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</si>
  <si>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</si>
  <si>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</si>
  <si>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</si>
  <si>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</si>
  <si>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</si>
  <si>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</si>
  <si>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</si>
  <si>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</si>
  <si>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</si>
  <si>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</si>
  <si>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</si>
  <si>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</si>
  <si>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</si>
  <si>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</si>
  <si>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</si>
  <si>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</si>
  <si>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</si>
  <si>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</si>
  <si>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</si>
  <si>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</si>
  <si>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</si>
  <si>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</si>
  <si>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</si>
  <si>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</si>
  <si>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</si>
  <si>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</si>
  <si>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</si>
  <si>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</si>
  <si>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</si>
  <si>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</si>
  <si>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</si>
  <si>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</si>
  <si>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</si>
  <si>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</si>
  <si>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</si>
  <si>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</si>
  <si>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</si>
  <si>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</si>
  <si>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</si>
  <si>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</si>
  <si>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</si>
  <si>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</si>
  <si>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</si>
  <si>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</si>
  <si>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</si>
  <si>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</si>
  <si>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</si>
  <si>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</si>
  <si>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</si>
  <si>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</si>
  <si>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</si>
  <si>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</si>
  <si>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</si>
  <si>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</si>
  <si>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</si>
  <si>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</si>
  <si>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</si>
  <si>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</si>
  <si>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</si>
  <si>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</si>
  <si>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</si>
  <si>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</si>
  <si>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</si>
  <si>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</si>
  <si>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</si>
  <si>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</si>
  <si>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</si>
  <si>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</si>
  <si>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</si>
  <si>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</si>
  <si>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</si>
  <si>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</si>
  <si>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</si>
  <si>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</si>
  <si>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</si>
  <si>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</si>
  <si>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</si>
  <si>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</si>
  <si>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</si>
  <si>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</si>
  <si>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</si>
  <si>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</si>
  <si>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</si>
  <si>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</si>
  <si>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</si>
  <si>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</si>
  <si>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</si>
  <si>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</si>
  <si>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</si>
  <si>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</si>
  <si>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</si>
  <si>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</si>
  <si>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</si>
  <si>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</si>
  <si>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</si>
  <si>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</si>
  <si>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</si>
  <si>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</si>
  <si>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</si>
  <si>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</si>
  <si>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</si>
  <si>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</si>
  <si>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</si>
  <si>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</si>
  <si>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</si>
  <si>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</si>
  <si>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</si>
  <si>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</si>
  <si>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</si>
  <si>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</si>
  <si>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</si>
  <si>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</si>
  <si>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</si>
  <si>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</si>
  <si>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</si>
  <si>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</si>
  <si>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</si>
  <si>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</si>
  <si>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</si>
  <si>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</si>
  <si>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</si>
  <si>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</si>
  <si>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</si>
  <si>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</si>
  <si>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</si>
  <si>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</si>
  <si>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</si>
  <si>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</si>
  <si>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</si>
  <si>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</si>
  <si>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</si>
  <si>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</si>
  <si>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</si>
  <si>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</si>
  <si>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</si>
  <si>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</si>
  <si>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</si>
  <si>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</si>
  <si>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</si>
  <si>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</si>
  <si>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</si>
  <si>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</si>
  <si>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</si>
  <si>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</si>
  <si>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</si>
  <si>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</si>
  <si>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</si>
  <si>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</si>
  <si>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</si>
  <si>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</si>
  <si>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</si>
  <si>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</si>
  <si>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</si>
  <si>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</si>
  <si>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</si>
  <si>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</si>
  <si>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</si>
  <si>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</si>
  <si>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</si>
  <si>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</si>
  <si>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</si>
  <si>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</si>
  <si>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</si>
  <si>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</si>
  <si>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</si>
  <si>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</si>
  <si>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</si>
  <si>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</si>
  <si>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</si>
  <si>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</si>
  <si>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</si>
  <si>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</si>
  <si>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</si>
  <si>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</si>
  <si>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</si>
  <si>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</si>
  <si>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</si>
  <si>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</si>
  <si>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</si>
  <si>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</si>
  <si>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</si>
  <si>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</si>
  <si>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</si>
  <si>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</si>
  <si>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</si>
  <si>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</si>
  <si>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</si>
  <si>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</si>
  <si>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</si>
  <si>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</si>
  <si>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</si>
  <si>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</si>
  <si>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</si>
  <si>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</si>
  <si>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</si>
  <si>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</si>
  <si>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</si>
  <si>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</si>
  <si>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</si>
  <si>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</si>
  <si>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</si>
  <si>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</si>
  <si>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</si>
  <si>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</si>
  <si>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</si>
  <si>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</si>
  <si>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</si>
  <si>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</si>
  <si>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</si>
  <si>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</si>
  <si>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</si>
  <si>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</si>
  <si>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</si>
  <si>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</si>
  <si>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</si>
  <si>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</si>
  <si>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</si>
  <si>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</si>
  <si>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</si>
  <si>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</si>
  <si>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</si>
  <si>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</si>
  <si>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</si>
  <si>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</si>
  <si>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</si>
  <si>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</si>
  <si>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</si>
  <si>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</si>
  <si>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</si>
  <si>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</si>
  <si>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</si>
  <si>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</si>
  <si>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</si>
  <si>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</si>
  <si>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</si>
  <si>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</si>
  <si>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</si>
  <si>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</si>
  <si>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</si>
  <si>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</si>
  <si>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</si>
  <si>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</si>
  <si>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</si>
  <si>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</si>
  <si>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</si>
  <si>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</si>
  <si>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</si>
  <si>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</si>
  <si>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</si>
  <si>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</si>
  <si>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</si>
  <si>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</si>
  <si>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</si>
  <si>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</si>
  <si>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</si>
  <si>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</si>
  <si>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</si>
  <si>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</si>
  <si>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</si>
  <si>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</si>
  <si>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</si>
  <si>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</si>
  <si>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</si>
  <si>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</si>
  <si>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</si>
  <si>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</si>
  <si>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</si>
  <si>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</si>
  <si>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</si>
  <si>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</si>
  <si>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</si>
  <si>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</si>
  <si>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</si>
  <si>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</si>
  <si>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</si>
  <si>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</si>
  <si>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</si>
  <si>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</si>
  <si>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</si>
  <si>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</si>
  <si>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</si>
  <si>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</si>
  <si>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</si>
  <si>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</si>
  <si>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</si>
  <si>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</si>
  <si>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</si>
  <si>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</si>
  <si>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</si>
  <si>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</si>
  <si>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</si>
  <si>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</si>
  <si>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</si>
  <si>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</si>
  <si>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</si>
  <si>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</si>
  <si>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</si>
  <si>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</si>
  <si>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</si>
  <si>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</si>
  <si>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</si>
  <si>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</si>
  <si>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</si>
  <si>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</si>
  <si>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</si>
  <si>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</si>
  <si>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</si>
  <si>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</si>
  <si>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</si>
  <si>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</si>
  <si>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</si>
  <si>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</si>
  <si>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</si>
  <si>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</si>
  <si>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</si>
  <si>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</si>
  <si>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</si>
  <si>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</si>
  <si>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</si>
  <si>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</si>
  <si>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</si>
  <si>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</si>
  <si>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</si>
  <si>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</si>
  <si>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</si>
  <si>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</si>
  <si>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</si>
  <si>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</si>
  <si>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</si>
  <si>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</si>
  <si>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</si>
  <si>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</si>
  <si>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</si>
  <si>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</si>
  <si>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</si>
  <si>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</si>
  <si>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</si>
  <si>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</si>
  <si>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</si>
  <si>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</si>
  <si>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</si>
  <si>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</si>
  <si>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</si>
  <si>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</si>
  <si>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</si>
  <si>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</si>
  <si>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</si>
  <si>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</si>
  <si>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</si>
  <si>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</si>
  <si>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</si>
  <si>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</si>
  <si>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</si>
  <si>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</si>
  <si>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</si>
  <si>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</si>
  <si>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</si>
  <si>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</si>
  <si>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</si>
  <si>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</si>
  <si>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</si>
  <si>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</si>
  <si>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</si>
  <si>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</si>
  <si>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</si>
  <si>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</si>
  <si>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</si>
  <si>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</si>
  <si>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</si>
  <si>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</si>
  <si>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</si>
  <si>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</si>
  <si>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</si>
  <si>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</si>
  <si>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</si>
  <si>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</si>
  <si>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</si>
  <si>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</si>
  <si>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</si>
  <si>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</si>
  <si>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</si>
  <si>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</si>
  <si>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</si>
  <si>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</si>
  <si>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</si>
  <si>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</si>
  <si>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</si>
  <si>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</si>
  <si>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</si>
  <si>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</si>
  <si>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</si>
  <si>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</si>
  <si>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</si>
  <si>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</si>
  <si>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</si>
  <si>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</si>
  <si>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</si>
  <si>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</si>
  <si>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</si>
  <si>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</si>
  <si>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</si>
  <si>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</si>
  <si>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</si>
  <si>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</si>
  <si>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</si>
  <si>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</si>
  <si>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</si>
  <si>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</si>
  <si>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</si>
  <si>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</si>
  <si>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</si>
  <si>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</si>
  <si>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</si>
  <si>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</si>
  <si>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</si>
  <si>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</si>
  <si>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</si>
  <si>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</si>
  <si>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</si>
  <si>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</si>
  <si>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</si>
  <si>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</si>
  <si>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</si>
  <si>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</si>
  <si>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</si>
  <si>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</si>
  <si>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</si>
  <si>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</si>
  <si>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</si>
  <si>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</si>
  <si>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</si>
  <si>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</si>
  <si>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</si>
  <si>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</si>
  <si>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</si>
  <si>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</si>
  <si>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</si>
  <si>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</si>
  <si>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</si>
  <si>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</si>
  <si>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</si>
  <si>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</si>
  <si>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</si>
  <si>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</si>
  <si>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</si>
  <si>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</si>
  <si>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</si>
  <si>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</si>
  <si>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</si>
  <si>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</si>
  <si>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</si>
  <si>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</si>
  <si>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</si>
  <si>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</si>
  <si>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</si>
  <si>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</si>
  <si>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</si>
  <si>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</si>
  <si>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</si>
  <si>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</si>
  <si>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</si>
  <si>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</si>
  <si>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</si>
  <si>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</si>
  <si>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</si>
  <si>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</si>
  <si>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</si>
  <si>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</si>
  <si>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</si>
  <si>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</si>
  <si>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</si>
  <si>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</si>
  <si>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</si>
  <si>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</si>
  <si>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</si>
  <si>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</si>
  <si>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</si>
  <si>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</si>
  <si>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</si>
  <si>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</si>
  <si>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</si>
  <si>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</si>
  <si>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</si>
  <si>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</si>
  <si>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</si>
  <si>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</si>
  <si>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</si>
  <si>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</si>
  <si>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</si>
  <si>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</si>
  <si>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</si>
  <si>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</si>
  <si>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</si>
  <si>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</si>
  <si>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</si>
  <si>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</si>
  <si>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</si>
  <si>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</si>
  <si>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</si>
  <si>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</si>
  <si>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</si>
  <si>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</si>
  <si>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</si>
  <si>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</si>
  <si>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</si>
  <si>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</si>
  <si>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</si>
  <si>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</si>
  <si>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</si>
  <si>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</si>
  <si>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</si>
  <si>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</si>
  <si>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</si>
  <si>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</si>
  <si>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</si>
  <si>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</si>
  <si>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</si>
  <si>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</si>
  <si>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</si>
  <si>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</si>
  <si>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</si>
  <si>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</si>
  <si>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</si>
  <si>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</si>
  <si>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</si>
  <si>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</si>
  <si>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</si>
  <si>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</si>
  <si>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</si>
  <si>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</si>
  <si>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</si>
  <si>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</si>
  <si>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</si>
  <si>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</si>
  <si>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</si>
  <si>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</si>
  <si>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</si>
  <si>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</si>
  <si>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</si>
  <si>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</si>
  <si>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</si>
  <si>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</si>
  <si>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</si>
  <si>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</si>
  <si>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</si>
  <si>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</si>
  <si>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</si>
  <si>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</si>
  <si>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</si>
  <si>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</si>
  <si>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</si>
  <si>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</si>
  <si>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</si>
  <si>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</si>
  <si>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</si>
  <si>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</si>
  <si>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</si>
  <si>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</si>
  <si>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</si>
  <si>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</si>
  <si>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</si>
  <si>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</si>
  <si>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</si>
  <si>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</si>
  <si>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</si>
  <si>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</si>
  <si>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</si>
  <si>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</si>
  <si>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</si>
  <si>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</si>
  <si>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</si>
  <si>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</si>
  <si>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</si>
  <si>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</si>
  <si>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</si>
  <si>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</si>
  <si>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</si>
  <si>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</si>
  <si>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</si>
  <si>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</si>
  <si>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</si>
  <si>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</si>
  <si>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</si>
  <si>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</si>
  <si>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</si>
  <si>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</si>
  <si>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</si>
  <si>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</si>
  <si>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</si>
  <si>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</si>
  <si>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</si>
  <si>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</si>
  <si>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</si>
  <si>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</si>
  <si>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</si>
  <si>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</si>
  <si>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</si>
  <si>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</si>
  <si>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</si>
  <si>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</si>
  <si>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</si>
  <si>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</si>
  <si>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</si>
  <si>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</si>
  <si>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</si>
  <si>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</si>
  <si>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</si>
  <si>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</si>
  <si>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</si>
  <si>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</si>
  <si>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</si>
  <si>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</si>
  <si>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</si>
  <si>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</si>
  <si>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</si>
  <si>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</si>
  <si>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</si>
  <si>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</si>
  <si>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</si>
  <si>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</si>
  <si>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</si>
  <si>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</si>
  <si>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</si>
  <si>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</si>
  <si>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</si>
  <si>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</si>
  <si>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</si>
  <si>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</si>
  <si>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</si>
  <si>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</si>
  <si>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</si>
  <si>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</si>
  <si>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</si>
  <si>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</si>
  <si>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</si>
  <si>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</si>
  <si>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</si>
  <si>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</si>
  <si>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</si>
  <si>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</si>
  <si>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</si>
  <si>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</si>
  <si>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</si>
  <si>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</si>
  <si>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</si>
  <si>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</si>
  <si>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</si>
  <si>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</si>
  <si>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</si>
  <si>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</si>
  <si>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</si>
  <si>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</si>
  <si>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</si>
  <si>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</si>
  <si>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</si>
  <si>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</si>
  <si>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</si>
  <si>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</si>
  <si>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</si>
  <si>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</si>
  <si>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</si>
  <si>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</si>
  <si>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</si>
  <si>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</si>
  <si>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</si>
  <si>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</si>
  <si>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</si>
  <si>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</si>
  <si>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</si>
  <si>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</si>
  <si>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</si>
  <si>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</si>
  <si>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</si>
  <si>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</si>
  <si>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</si>
  <si>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</si>
  <si>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</si>
  <si>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</si>
  <si>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</si>
  <si>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</si>
  <si>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</si>
  <si>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</si>
  <si>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</si>
  <si>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</si>
  <si>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</si>
  <si>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</si>
  <si>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</si>
  <si>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</si>
  <si>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</si>
  <si>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</si>
  <si>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</si>
  <si>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</si>
  <si>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</si>
  <si>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</si>
  <si>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</si>
  <si>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</si>
  <si>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</si>
  <si>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</si>
  <si>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</si>
  <si>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</si>
  <si>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</si>
  <si>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</si>
  <si>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</si>
  <si>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</si>
  <si>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</si>
  <si>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</si>
  <si>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</si>
  <si>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</si>
  <si>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</si>
  <si>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</si>
  <si>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</si>
  <si>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</si>
  <si>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</si>
  <si>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</si>
  <si>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</si>
  <si>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</si>
  <si>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</si>
  <si>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</si>
  <si>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</si>
  <si>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</si>
  <si>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</si>
  <si>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</si>
  <si>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</si>
  <si>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</si>
  <si>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</si>
  <si>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</si>
  <si>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</si>
  <si>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</si>
  <si>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</si>
  <si>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</si>
  <si>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</si>
  <si>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</si>
  <si>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</si>
  <si>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</si>
  <si>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</si>
  <si>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</si>
  <si>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</si>
  <si>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</si>
  <si>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</si>
  <si>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</si>
  <si>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</si>
  <si>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</si>
  <si>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</si>
  <si>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</si>
  <si>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</si>
  <si>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</si>
  <si>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</si>
  <si>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</si>
  <si>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</si>
  <si>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</si>
  <si>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</si>
  <si>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</si>
  <si>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</si>
  <si>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</si>
  <si>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</si>
  <si>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</si>
  <si>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</si>
  <si>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</si>
  <si>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</si>
  <si>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</si>
  <si>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</si>
  <si>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</si>
  <si>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</si>
  <si>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</si>
  <si>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</si>
  <si>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</si>
  <si>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</si>
  <si>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</si>
  <si>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</si>
  <si>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</si>
  <si>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</si>
  <si>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</si>
  <si>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</si>
  <si>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</si>
  <si>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</si>
  <si>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</si>
  <si>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</si>
  <si>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</si>
  <si>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</si>
  <si>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</si>
  <si>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</si>
  <si>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</si>
  <si>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</si>
  <si>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</si>
  <si>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</si>
  <si>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</si>
  <si>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</si>
  <si>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</si>
  <si>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</si>
  <si>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</si>
  <si>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</si>
  <si>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</si>
  <si>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</si>
  <si>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</si>
  <si>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</si>
  <si>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</si>
  <si>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</si>
  <si>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</si>
  <si>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</si>
  <si>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</si>
  <si>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</si>
  <si>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</si>
  <si>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</si>
  <si>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</si>
  <si>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</si>
  <si>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</si>
  <si>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</si>
  <si>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</si>
  <si>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</si>
  <si>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</si>
  <si>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</si>
  <si>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</si>
  <si>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</si>
  <si>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</si>
  <si>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</si>
  <si>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</si>
  <si>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</si>
  <si>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</si>
  <si>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</si>
  <si>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</si>
  <si>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</si>
  <si>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</si>
  <si>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</si>
  <si>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</si>
  <si>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</si>
  <si>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</si>
  <si>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</si>
  <si>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</si>
  <si>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</si>
  <si>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</si>
  <si>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</si>
  <si>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</si>
  <si>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</si>
  <si>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</si>
  <si>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</si>
  <si>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</si>
  <si>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</si>
  <si>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</si>
  <si>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</si>
  <si>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</si>
  <si>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</si>
  <si>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</si>
  <si>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</si>
  <si>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</si>
  <si>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</si>
  <si>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</si>
  <si>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</si>
  <si>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</si>
  <si>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</si>
  <si>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</si>
  <si>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</si>
  <si>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</si>
  <si>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</si>
  <si>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</si>
  <si>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</si>
  <si>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</si>
  <si>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</si>
  <si>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</si>
  <si>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</si>
  <si>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</si>
  <si>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</si>
  <si>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</si>
  <si>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</si>
  <si>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</si>
  <si>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</si>
  <si>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</si>
  <si>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</si>
  <si>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</si>
  <si>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</si>
  <si>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</si>
  <si>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</si>
  <si>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</si>
  <si>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</si>
  <si>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</si>
  <si>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</si>
  <si>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</si>
  <si>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</si>
  <si>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</si>
  <si>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</si>
  <si>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</si>
  <si>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</si>
  <si>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</si>
  <si>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</si>
  <si>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</si>
  <si>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</si>
  <si>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</si>
  <si>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</si>
  <si>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</si>
  <si>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</si>
  <si>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</si>
  <si>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</si>
  <si>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</si>
  <si>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</si>
  <si>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</si>
  <si>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</si>
  <si>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</si>
  <si>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</si>
  <si>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</si>
  <si>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</si>
  <si>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</si>
  <si>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</si>
  <si>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</si>
  <si>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</si>
  <si>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</si>
  <si>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</si>
  <si>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</si>
  <si>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</si>
  <si>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</si>
  <si>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</si>
  <si>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</si>
  <si>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</si>
  <si>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</si>
  <si>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</si>
  <si>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</si>
  <si>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</si>
  <si>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</si>
  <si>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</si>
  <si>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</si>
  <si>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</si>
  <si>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</si>
  <si>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</si>
  <si>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</si>
  <si>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</si>
  <si>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</si>
  <si>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</si>
  <si>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</si>
  <si>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</si>
  <si>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</si>
  <si>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</si>
  <si>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</si>
  <si>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</si>
  <si>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</si>
  <si>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</si>
  <si>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</si>
  <si>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</si>
  <si>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</si>
  <si>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</si>
  <si>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</si>
  <si>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</si>
  <si>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</si>
  <si>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</si>
  <si>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</si>
  <si>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</si>
  <si>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</si>
  <si>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</si>
  <si>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</si>
  <si>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</si>
  <si>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</si>
  <si>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</si>
  <si>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</si>
  <si>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</si>
  <si>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</si>
  <si>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</si>
  <si>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</si>
  <si>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</si>
  <si>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</si>
  <si>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</si>
  <si>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</si>
  <si>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</si>
  <si>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</si>
  <si>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</si>
  <si>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</si>
  <si>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</si>
  <si>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</si>
  <si>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</si>
  <si>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</si>
  <si>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</si>
  <si>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</si>
  <si>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</si>
  <si>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</si>
  <si>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</si>
  <si>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</si>
  <si>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</si>
  <si>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</si>
  <si>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</si>
  <si>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</si>
  <si>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</si>
  <si>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</si>
  <si>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</si>
  <si>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</si>
  <si>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</si>
  <si>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</si>
  <si>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</si>
  <si>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</si>
  <si>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</si>
  <si>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</si>
  <si>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</si>
  <si>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</si>
  <si>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</si>
  <si>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</si>
  <si>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</si>
  <si>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</si>
  <si>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</si>
  <si>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</si>
  <si>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</si>
  <si>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</si>
  <si>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</si>
  <si>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</si>
  <si>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</si>
  <si>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</si>
  <si>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</si>
  <si>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</si>
  <si>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</si>
  <si>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</si>
  <si>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</si>
  <si>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</si>
  <si>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</si>
  <si>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</si>
  <si>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</si>
  <si>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</si>
  <si>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</si>
  <si>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</si>
  <si>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</si>
  <si>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</si>
  <si>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</si>
  <si>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</si>
  <si>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</si>
  <si>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</si>
  <si>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</si>
  <si>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</si>
  <si>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</si>
  <si>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</si>
  <si>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</si>
  <si>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</si>
  <si>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</si>
  <si>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</si>
  <si>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</si>
  <si>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</si>
  <si>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</si>
  <si>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</si>
  <si>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</si>
  <si>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</si>
  <si>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</si>
  <si>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</si>
  <si>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</si>
  <si>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</si>
  <si>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</si>
  <si>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</si>
  <si>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</si>
  <si>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</si>
  <si>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</si>
  <si>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</si>
  <si>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</si>
  <si>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</si>
  <si>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</si>
  <si>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</si>
  <si>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</si>
  <si>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</si>
  <si>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</si>
  <si>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</si>
  <si>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</si>
  <si>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</si>
  <si>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</si>
  <si>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</si>
  <si>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</si>
  <si>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</si>
  <si>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</si>
  <si>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</si>
  <si>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</si>
  <si>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</si>
  <si>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</si>
  <si>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</si>
  <si>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</si>
  <si>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</si>
  <si>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</si>
  <si>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</si>
  <si>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</si>
  <si>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</si>
  <si>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</si>
  <si>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</si>
  <si>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</si>
  <si>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</si>
  <si>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</si>
  <si>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</si>
  <si>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</si>
  <si>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</si>
  <si>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</si>
  <si>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</si>
  <si>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</si>
  <si>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</si>
  <si>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</si>
  <si>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</si>
  <si>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</si>
  <si>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</si>
  <si>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</si>
  <si>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</si>
  <si>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</si>
  <si>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</si>
  <si>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</si>
  <si>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</si>
  <si>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</si>
  <si>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</si>
  <si>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</si>
  <si>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</si>
  <si>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</si>
  <si>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</si>
  <si>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</si>
  <si>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</si>
  <si>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</si>
  <si>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</si>
  <si>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</si>
  <si>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</si>
  <si>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</si>
  <si>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</si>
  <si>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</si>
  <si>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</si>
  <si>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</si>
  <si>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</si>
  <si>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</si>
  <si>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</si>
  <si>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</si>
  <si>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</si>
  <si>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</si>
  <si>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</si>
  <si>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</si>
  <si>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</si>
  <si>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</si>
  <si>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</si>
  <si>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</si>
  <si>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</si>
  <si>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</si>
  <si>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</si>
  <si>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</si>
  <si>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</si>
  <si>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</si>
  <si>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</si>
  <si>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</si>
  <si>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</si>
  <si>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</si>
  <si>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</si>
  <si>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</si>
  <si>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</si>
  <si>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</si>
  <si>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</si>
  <si>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</si>
  <si>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</si>
  <si>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</si>
  <si>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</si>
  <si>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</si>
  <si>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</si>
  <si>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</si>
  <si>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</si>
  <si>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</si>
  <si>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</si>
  <si>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</si>
  <si>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</si>
  <si>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</si>
  <si>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</si>
  <si>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</si>
  <si>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</si>
  <si>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</si>
  <si>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</si>
  <si>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</si>
  <si>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</si>
  <si>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</si>
  <si>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</si>
  <si>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</si>
  <si>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</si>
  <si>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</si>
  <si>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</si>
  <si>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</si>
  <si>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</si>
  <si>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</si>
  <si>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</si>
  <si>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</si>
  <si>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</si>
  <si>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</si>
  <si>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</si>
  <si>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</si>
  <si>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</si>
  <si>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</si>
  <si>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</si>
  <si>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</si>
  <si>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</si>
  <si>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</si>
  <si>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</si>
  <si>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</si>
  <si>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</si>
  <si>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</si>
  <si>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</si>
  <si>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</si>
  <si>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</si>
  <si>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</si>
  <si>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</si>
  <si>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</si>
  <si>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</si>
  <si>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</si>
  <si>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</si>
  <si>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</si>
  <si>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</si>
  <si>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</si>
  <si>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</si>
  <si>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</si>
  <si>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</si>
  <si>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</si>
  <si>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</si>
  <si>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</si>
  <si>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</si>
  <si>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</si>
  <si>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</si>
  <si>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</si>
  <si>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</si>
  <si>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</si>
  <si>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</si>
  <si>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</si>
  <si>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</si>
  <si>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</si>
  <si>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</si>
  <si>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</si>
  <si>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</si>
  <si>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</si>
  <si>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</si>
  <si>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</si>
  <si>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</si>
  <si>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</si>
  <si>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</si>
  <si>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</si>
  <si>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</si>
  <si>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</si>
  <si>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</si>
  <si>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</si>
  <si>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</si>
  <si>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</si>
  <si>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</si>
  <si>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</si>
  <si>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</si>
  <si>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</si>
  <si>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</si>
  <si>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</si>
  <si>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</si>
  <si>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</si>
  <si>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</si>
  <si>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</si>
  <si>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</si>
  <si>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</si>
  <si>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</si>
  <si>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</si>
  <si>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</si>
  <si>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</si>
  <si>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</si>
  <si>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</si>
  <si>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</si>
  <si>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</si>
  <si>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</si>
  <si>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</si>
  <si>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</si>
  <si>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</si>
  <si>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</si>
  <si>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</si>
  <si>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</si>
  <si>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</si>
  <si>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</si>
  <si>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</si>
  <si>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</si>
  <si>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</si>
  <si>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</si>
  <si>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</si>
  <si>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</si>
  <si>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</si>
  <si>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</si>
  <si>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</si>
  <si>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</si>
  <si>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</si>
  <si>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</si>
  <si>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</si>
  <si>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</si>
  <si>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</si>
  <si>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</si>
  <si>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</si>
  <si>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</si>
  <si>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</si>
  <si>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</si>
  <si>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</si>
  <si>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</si>
  <si>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</si>
  <si>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</si>
  <si>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</si>
  <si>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</si>
  <si>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</si>
  <si>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</si>
  <si>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</si>
  <si>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</si>
  <si>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</si>
  <si>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</si>
  <si>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</si>
  <si>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</si>
  <si>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</si>
  <si>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</si>
  <si>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</si>
  <si>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</si>
  <si>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</si>
  <si>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</si>
  <si>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</si>
  <si>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</si>
  <si>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</si>
  <si>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</si>
  <si>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</si>
  <si>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</si>
  <si>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</si>
  <si>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</si>
  <si>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</si>
  <si>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</si>
  <si>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</si>
  <si>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</si>
  <si>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</si>
  <si>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</si>
  <si>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</si>
  <si>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</si>
  <si>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</si>
  <si>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</si>
  <si>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</si>
  <si>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</si>
  <si>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</si>
  <si>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</si>
  <si>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</si>
  <si>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</si>
  <si>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</si>
  <si>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</si>
  <si>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</si>
  <si>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</si>
  <si>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</si>
  <si>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</si>
  <si>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</si>
  <si>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</si>
  <si>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</si>
  <si>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</si>
  <si>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</si>
  <si>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</si>
  <si>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</si>
  <si>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</si>
  <si>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</si>
  <si>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</si>
  <si>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</si>
  <si>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</si>
  <si>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</si>
  <si>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</si>
  <si>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</si>
  <si>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</si>
  <si>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</si>
  <si>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</si>
  <si>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</si>
  <si>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</si>
  <si>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</si>
  <si>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</si>
  <si>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</si>
  <si>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</si>
  <si>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</si>
  <si>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</si>
  <si>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</si>
  <si>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</si>
  <si>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</si>
  <si>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</si>
  <si>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</si>
  <si>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</si>
  <si>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</si>
  <si>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</si>
  <si>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</si>
  <si>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</si>
  <si>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</si>
  <si>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</si>
  <si>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</si>
  <si>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</si>
  <si>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</si>
  <si>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</si>
  <si>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</si>
  <si>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</si>
  <si>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</si>
  <si>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</si>
  <si>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</si>
  <si>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</si>
  <si>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</si>
  <si>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</si>
  <si>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</si>
  <si>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</si>
  <si>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</si>
  <si>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</si>
  <si>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</si>
  <si>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</si>
  <si>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</si>
  <si>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</si>
  <si>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</si>
  <si>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</si>
  <si>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</si>
  <si>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</si>
  <si>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</si>
  <si>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</si>
  <si>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</si>
  <si>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</si>
  <si>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</si>
  <si>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</si>
  <si>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</si>
  <si>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</si>
  <si>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</si>
  <si>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</si>
  <si>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</si>
  <si>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</si>
  <si>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</si>
  <si>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</si>
  <si>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</si>
  <si>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</si>
  <si>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</si>
  <si>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</si>
  <si>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</si>
  <si>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</si>
  <si>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</si>
  <si>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</si>
  <si>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</si>
  <si>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</si>
  <si>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</si>
  <si>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</si>
  <si>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</si>
  <si>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</si>
  <si>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</si>
  <si>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</si>
  <si>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</si>
  <si>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</si>
  <si>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</si>
  <si>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</si>
  <si>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</si>
  <si>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</si>
  <si>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</si>
  <si>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</si>
  <si>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</si>
  <si>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</si>
  <si>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</si>
  <si>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</si>
  <si>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</si>
  <si>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</si>
  <si>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</si>
  <si>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</si>
  <si>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</si>
  <si>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</si>
  <si>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</si>
  <si>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</si>
  <si>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</si>
  <si>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</si>
  <si>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</si>
  <si>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</si>
  <si>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</si>
  <si>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</si>
  <si>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</si>
  <si>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</si>
  <si>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</si>
  <si>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</si>
  <si>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</si>
  <si>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</si>
  <si>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</si>
  <si>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</si>
  <si>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</si>
  <si>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</si>
  <si>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</si>
  <si>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</si>
  <si>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</si>
  <si>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</si>
  <si>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</si>
  <si>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</si>
  <si>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</si>
  <si>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</si>
  <si>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</si>
  <si>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</si>
  <si>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</si>
  <si>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</si>
  <si>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</si>
  <si>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</si>
  <si>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</si>
  <si>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</si>
  <si>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</si>
  <si>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</si>
  <si>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</si>
  <si>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</si>
  <si>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</si>
  <si>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</si>
  <si>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</si>
  <si>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</si>
  <si>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</si>
  <si>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</si>
  <si>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</si>
  <si>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</si>
  <si>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</si>
  <si>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</si>
  <si>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</si>
  <si>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</si>
  <si>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</si>
  <si>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</si>
  <si>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</si>
  <si>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</si>
  <si>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</si>
  <si>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</si>
  <si>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</si>
  <si>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</si>
  <si>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</si>
  <si>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</si>
  <si>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</si>
  <si>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</si>
  <si>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</si>
  <si>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</si>
  <si>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</si>
  <si>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</si>
  <si>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</si>
  <si>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</si>
  <si>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</si>
  <si>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</si>
  <si>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</si>
  <si>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</si>
  <si>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</si>
  <si>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</si>
  <si>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</si>
  <si>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</si>
  <si>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</si>
  <si>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</si>
  <si>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</si>
  <si>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</si>
  <si>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</si>
  <si>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</si>
  <si>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</si>
  <si>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</si>
  <si>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</si>
  <si>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</si>
  <si>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</si>
  <si>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</si>
  <si>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</si>
  <si>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</si>
  <si>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</si>
  <si>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</si>
  <si>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</si>
  <si>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</si>
  <si>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</si>
  <si>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</si>
  <si>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</si>
  <si>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</si>
  <si>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</si>
  <si>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</si>
  <si>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</si>
  <si>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</si>
  <si>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</si>
  <si>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</si>
  <si>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</si>
  <si>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</si>
  <si>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</si>
  <si>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</si>
  <si>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</si>
  <si>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</si>
  <si>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</si>
  <si>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</si>
  <si>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</si>
  <si>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</si>
  <si>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</si>
  <si>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</si>
  <si>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</si>
  <si>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</si>
  <si>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</si>
  <si>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</si>
  <si>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</si>
  <si>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</si>
  <si>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</si>
  <si>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</si>
  <si>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</si>
  <si>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</si>
  <si>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</si>
  <si>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</si>
  <si>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</si>
  <si>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</si>
  <si>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</si>
  <si>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</si>
  <si>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</si>
  <si>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</si>
  <si>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</si>
  <si>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</si>
  <si>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</si>
  <si>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</si>
  <si>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</si>
  <si>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</si>
  <si>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</si>
  <si>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</si>
  <si>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</si>
  <si>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</si>
  <si>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</si>
  <si>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</si>
  <si>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</si>
  <si>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</si>
  <si>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</si>
  <si>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</si>
  <si>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</si>
  <si>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</si>
  <si>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</si>
  <si>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</si>
  <si>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</si>
  <si>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</si>
  <si>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</si>
  <si>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</si>
  <si>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</si>
  <si>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</si>
  <si>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</si>
  <si>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</si>
  <si>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</si>
  <si>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</si>
  <si>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</si>
  <si>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</si>
  <si>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</si>
  <si>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</si>
  <si>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</si>
  <si>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</si>
  <si>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</si>
  <si>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</si>
  <si>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</si>
  <si>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</si>
  <si>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</si>
  <si>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</si>
  <si>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</si>
  <si>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</si>
  <si>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</si>
  <si>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</si>
  <si>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</si>
  <si>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</si>
  <si>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</si>
  <si>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</si>
  <si>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</si>
  <si>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</si>
  <si>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</si>
  <si>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</si>
  <si>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</si>
  <si>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</si>
  <si>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</si>
  <si>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</si>
  <si>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</si>
  <si>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</si>
  <si>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</si>
  <si>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</si>
  <si>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</si>
  <si>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</si>
  <si>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</si>
  <si>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</si>
  <si>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</si>
  <si>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</si>
  <si>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</si>
  <si>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</si>
  <si>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</si>
  <si>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</si>
  <si>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</si>
  <si>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</si>
  <si>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</si>
  <si>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</si>
  <si>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</si>
  <si>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</si>
  <si>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</si>
  <si>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</si>
  <si>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</si>
  <si>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</si>
  <si>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</si>
  <si>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</si>
  <si>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</si>
  <si>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</si>
  <si>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</si>
  <si>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</si>
  <si>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</si>
  <si>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</si>
  <si>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</si>
  <si>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</si>
  <si>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</si>
  <si>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</si>
  <si>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</si>
  <si>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</si>
  <si>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</si>
  <si>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</si>
  <si>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</si>
  <si>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</si>
  <si>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</si>
  <si>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</si>
  <si>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</si>
  <si>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</si>
  <si>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</si>
  <si>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</si>
  <si>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</si>
  <si>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</si>
  <si>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</si>
  <si>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</si>
  <si>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</si>
  <si>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</si>
  <si>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</si>
  <si>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</si>
  <si>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</si>
  <si>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</si>
  <si>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</si>
  <si>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</si>
  <si>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</si>
  <si>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</si>
  <si>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</si>
  <si>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</si>
  <si>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</si>
  <si>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</si>
  <si>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</si>
  <si>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</si>
  <si>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</si>
  <si>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</si>
  <si>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</si>
  <si>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</si>
  <si>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</si>
  <si>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</si>
  <si>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</si>
  <si>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</si>
  <si>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</si>
  <si>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</si>
  <si>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</si>
  <si>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</si>
  <si>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</si>
  <si>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</si>
  <si>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</si>
  <si>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</si>
  <si>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</si>
  <si>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</si>
  <si>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</si>
  <si>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</si>
  <si>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</si>
  <si>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</si>
  <si>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</si>
  <si>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</si>
  <si>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</si>
  <si>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</si>
  <si>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</si>
  <si>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</si>
  <si>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</si>
  <si>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</si>
  <si>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</si>
  <si>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</si>
  <si>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</si>
  <si>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</si>
  <si>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</si>
  <si>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</si>
  <si>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</si>
  <si>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</si>
  <si>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</si>
  <si>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</si>
  <si>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</si>
  <si>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</si>
  <si>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</si>
  <si>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</si>
  <si>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</si>
  <si>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</si>
  <si>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</si>
  <si>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</si>
  <si>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</si>
  <si>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</si>
  <si>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</si>
  <si>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</si>
  <si>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</si>
  <si>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</si>
  <si>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</si>
  <si>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</si>
  <si>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</si>
  <si>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</si>
  <si>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</si>
  <si>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</si>
  <si>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</si>
  <si>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</si>
  <si>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</si>
  <si>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</si>
  <si>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</si>
  <si>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</si>
  <si>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</si>
  <si>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</si>
  <si>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</si>
  <si>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</si>
  <si>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</si>
  <si>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</si>
  <si>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</si>
  <si>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</si>
  <si>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</si>
  <si>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</si>
  <si>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</si>
  <si>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</si>
  <si>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</si>
  <si>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</si>
  <si>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</si>
  <si>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</si>
  <si>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</si>
  <si>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</si>
  <si>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</si>
  <si>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</si>
  <si>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</si>
  <si>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</si>
  <si>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</si>
  <si>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</si>
  <si>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</si>
  <si>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</si>
  <si>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</si>
  <si>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</si>
  <si>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</si>
  <si>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</si>
  <si>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</si>
  <si>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</si>
  <si>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</si>
  <si>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</si>
  <si>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</si>
  <si>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</si>
  <si>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</si>
  <si>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</si>
  <si>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</si>
  <si>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</si>
  <si>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</si>
  <si>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</si>
  <si>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</si>
  <si>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</si>
  <si>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</si>
  <si>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</si>
  <si>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</si>
  <si>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</si>
  <si>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</si>
  <si>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</si>
  <si>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</si>
  <si>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</si>
  <si>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</si>
  <si>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</si>
  <si>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</si>
  <si>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</si>
  <si>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</si>
  <si>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</si>
  <si>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</si>
  <si>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</si>
  <si>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</si>
  <si>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</si>
  <si>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</si>
  <si>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</si>
  <si>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</si>
  <si>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</si>
  <si>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</si>
  <si>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</si>
  <si>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</si>
  <si>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</si>
  <si>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</si>
  <si>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</si>
  <si>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</si>
  <si>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</si>
  <si>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</si>
  <si>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</si>
  <si>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</si>
  <si>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</si>
  <si>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</si>
  <si>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</si>
  <si>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</si>
  <si>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</si>
  <si>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</si>
  <si>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</si>
  <si>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</si>
  <si>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</si>
  <si>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</si>
  <si>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</si>
  <si>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</si>
  <si>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</si>
  <si>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</si>
  <si>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</si>
  <si>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</si>
  <si>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</si>
  <si>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</si>
  <si>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</si>
  <si>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</si>
  <si>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</si>
  <si>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</si>
  <si>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</si>
  <si>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</si>
  <si>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</si>
  <si>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</si>
  <si>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</si>
  <si>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</si>
  <si>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</si>
  <si>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</si>
  <si>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</si>
  <si>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</si>
  <si>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</si>
  <si>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</si>
  <si>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</si>
  <si>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</si>
  <si>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</si>
  <si>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</si>
  <si>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</si>
  <si>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</si>
  <si>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</si>
  <si>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</si>
  <si>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</si>
  <si>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</si>
  <si>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</si>
  <si>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</si>
  <si>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</si>
  <si>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</si>
  <si>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</si>
  <si>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</si>
  <si>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</si>
  <si>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</si>
  <si>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</si>
  <si>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</si>
  <si>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</si>
  <si>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</si>
  <si>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</si>
  <si>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</si>
  <si>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</si>
  <si>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</si>
  <si>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</si>
  <si>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</si>
  <si>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</si>
  <si>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</si>
  <si>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</si>
  <si>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</si>
  <si>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</si>
  <si>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</si>
  <si>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</si>
  <si>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</si>
  <si>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</si>
  <si>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</si>
  <si>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</si>
  <si>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</si>
  <si>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</si>
  <si>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</si>
  <si>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</si>
  <si>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</si>
  <si>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</si>
  <si>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</si>
  <si>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</si>
  <si>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</si>
  <si>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</si>
  <si>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</si>
  <si>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</si>
  <si>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</si>
  <si>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</si>
  <si>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</si>
  <si>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</si>
  <si>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</si>
  <si>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</si>
  <si>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</si>
  <si>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</si>
  <si>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</si>
  <si>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</si>
  <si>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</si>
  <si>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</si>
  <si>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</si>
  <si>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</si>
  <si>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</si>
  <si>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</si>
  <si>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</si>
  <si>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</si>
  <si>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</si>
  <si>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</si>
  <si>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</si>
  <si>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</si>
  <si>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</si>
  <si>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</si>
  <si>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</si>
  <si>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</si>
  <si>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</si>
  <si>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</si>
  <si>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</si>
  <si>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</si>
  <si>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</si>
  <si>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</si>
  <si>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</si>
  <si>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</si>
  <si>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</si>
  <si>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</si>
  <si>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</si>
  <si>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</si>
  <si>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</si>
  <si>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</si>
  <si>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</si>
  <si>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</si>
  <si>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</si>
  <si>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</si>
  <si>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</si>
  <si>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</si>
  <si>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</si>
  <si>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</si>
  <si>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</si>
  <si>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</si>
  <si>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</si>
  <si>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</si>
  <si>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</si>
  <si>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</si>
  <si>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</si>
  <si>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</si>
  <si>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</si>
  <si>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</si>
  <si>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</si>
  <si>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</si>
  <si>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</si>
  <si>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</si>
  <si>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</si>
  <si>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</si>
  <si>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</si>
  <si>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</si>
  <si>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</si>
  <si>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</si>
  <si>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</si>
  <si>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</si>
  <si>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</si>
  <si>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</si>
  <si>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</si>
  <si>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</si>
  <si>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</si>
  <si>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</si>
  <si>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</si>
  <si>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</si>
  <si>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</si>
  <si>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</si>
  <si>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</si>
  <si>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</si>
  <si>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</si>
  <si>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</si>
  <si>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</si>
  <si>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</si>
  <si>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</si>
  <si>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</si>
  <si>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</si>
  <si>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</si>
  <si>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</si>
  <si>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</si>
  <si>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</si>
  <si>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</si>
  <si>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</si>
  <si>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</si>
  <si>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</si>
  <si>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</si>
  <si>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</si>
  <si>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</si>
  <si>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</si>
  <si>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</si>
  <si>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</si>
  <si>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</si>
  <si>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</si>
  <si>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</si>
  <si>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</si>
  <si>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</si>
  <si>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</si>
  <si>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</si>
  <si>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</si>
  <si>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</si>
  <si>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</si>
  <si>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</si>
  <si>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</si>
  <si>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</si>
  <si>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</si>
  <si>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</si>
  <si>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</si>
  <si>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</si>
  <si>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</si>
  <si>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</si>
  <si>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</si>
  <si>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</si>
  <si>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</si>
  <si>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</si>
  <si>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</si>
  <si>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</si>
  <si>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</si>
  <si>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</si>
  <si>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</si>
  <si>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</si>
  <si>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</si>
  <si>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</si>
  <si>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</si>
  <si>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</si>
  <si>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</si>
  <si>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</si>
  <si>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</si>
  <si>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</si>
  <si>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</si>
  <si>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</si>
  <si>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</si>
  <si>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</si>
  <si>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</si>
  <si>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</si>
  <si>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</si>
  <si>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</si>
  <si>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</si>
  <si>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</si>
  <si>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</si>
  <si>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</si>
  <si>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</si>
  <si>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</si>
  <si>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</si>
  <si>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</si>
  <si>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</si>
  <si>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</si>
  <si>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</si>
  <si>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</si>
  <si>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</si>
  <si>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</si>
  <si>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</si>
  <si>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</si>
  <si>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</si>
  <si>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</si>
  <si>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</si>
  <si>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</si>
  <si>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</si>
  <si>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</si>
  <si>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</si>
  <si>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</si>
  <si>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</si>
  <si>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</si>
  <si>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</si>
  <si>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</si>
  <si>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</si>
  <si>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</si>
  <si>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</si>
  <si>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</si>
  <si>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</si>
  <si>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</si>
  <si>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</si>
  <si>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</si>
  <si>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</si>
  <si>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</si>
  <si>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</si>
  <si>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</si>
  <si>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</si>
  <si>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</si>
  <si>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</si>
  <si>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</si>
  <si>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</si>
  <si>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</si>
  <si>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</si>
  <si>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</si>
  <si>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</si>
  <si>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</si>
  <si>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</si>
  <si>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</si>
  <si>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</si>
  <si>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</si>
  <si>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</si>
  <si>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</si>
  <si>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</si>
  <si>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</si>
  <si>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</si>
  <si>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</si>
  <si>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</si>
  <si>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</si>
  <si>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</si>
  <si>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</si>
  <si>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</si>
  <si>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</si>
  <si>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</si>
  <si>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</si>
  <si>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</si>
  <si>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</si>
  <si>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</si>
  <si>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</si>
  <si>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</si>
  <si>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</si>
  <si>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</si>
  <si>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</si>
  <si>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</si>
  <si>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</si>
  <si>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</si>
  <si>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</si>
  <si>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</si>
  <si>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</si>
  <si>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</si>
  <si>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</si>
  <si>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</si>
  <si>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</si>
  <si>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</si>
  <si>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</si>
  <si>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</si>
  <si>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</si>
  <si>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</si>
  <si>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</si>
  <si>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</si>
  <si>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</si>
  <si>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</si>
  <si>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</si>
  <si>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</si>
  <si>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</si>
  <si>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</si>
  <si>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</si>
  <si>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</si>
  <si>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</si>
  <si>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</si>
  <si>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</si>
  <si>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</si>
  <si>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</si>
  <si>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</si>
  <si>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</si>
  <si>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</si>
  <si>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</si>
  <si>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</si>
  <si>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</si>
  <si>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</si>
  <si>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</si>
  <si>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</si>
  <si>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</si>
  <si>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</si>
  <si>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</si>
  <si>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</si>
  <si>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</si>
  <si>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</si>
  <si>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</si>
  <si>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</si>
  <si>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</si>
  <si>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</si>
  <si>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</si>
  <si>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</si>
  <si>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</si>
  <si>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</si>
  <si>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</si>
  <si>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</si>
  <si>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</si>
  <si>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</si>
  <si>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</si>
  <si>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</si>
  <si>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</si>
  <si>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</si>
  <si>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</si>
  <si>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</si>
  <si>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</si>
  <si>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</si>
  <si>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</si>
  <si>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</si>
  <si>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</si>
  <si>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</si>
  <si>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</si>
  <si>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</si>
  <si>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</si>
  <si>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</si>
  <si>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</si>
  <si>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</si>
  <si>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</si>
  <si>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</si>
  <si>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</si>
  <si>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</si>
  <si>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</si>
  <si>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</si>
  <si>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</si>
  <si>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</si>
  <si>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</si>
  <si>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</si>
  <si>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</si>
  <si>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</si>
  <si>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</si>
  <si>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</si>
  <si>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</si>
  <si>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</si>
  <si>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</si>
  <si>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</si>
  <si>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</si>
  <si>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</si>
  <si>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</si>
  <si>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</si>
  <si>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</si>
  <si>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</si>
  <si>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</si>
  <si>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</si>
  <si>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</si>
  <si>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</si>
  <si>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</si>
  <si>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</si>
  <si>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</si>
  <si>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</si>
  <si>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</si>
  <si>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</si>
  <si>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</si>
  <si>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</si>
  <si>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</si>
  <si>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</si>
  <si>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</si>
  <si>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</si>
  <si>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</si>
  <si>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</si>
  <si>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</si>
  <si>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</si>
  <si>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</si>
  <si>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</si>
  <si>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</si>
  <si>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</si>
  <si>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</si>
  <si>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</si>
  <si>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</si>
  <si>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</si>
  <si>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</si>
  <si>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</si>
  <si>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</si>
  <si>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</si>
  <si>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</si>
  <si>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</si>
  <si>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</si>
  <si>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</si>
  <si>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</si>
  <si>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</si>
  <si>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</si>
  <si>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</si>
  <si>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</si>
  <si>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</si>
  <si>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</si>
  <si>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</si>
  <si>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</si>
  <si>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</si>
  <si>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</si>
  <si>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</si>
  <si>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</si>
  <si>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</si>
  <si>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</si>
  <si>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</si>
  <si>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</si>
  <si>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</si>
  <si>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</si>
  <si>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</si>
  <si>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</si>
  <si>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</si>
  <si>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</si>
  <si>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</si>
  <si>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</si>
  <si>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</si>
  <si>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</si>
  <si>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</si>
  <si>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</si>
  <si>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</si>
  <si>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</si>
  <si>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</si>
  <si>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</si>
  <si>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</si>
  <si>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</si>
  <si>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</si>
  <si>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</si>
  <si>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</si>
  <si>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</si>
  <si>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</si>
  <si>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</si>
  <si>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</si>
  <si>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</si>
  <si>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</si>
  <si>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</si>
  <si>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</si>
  <si>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</si>
  <si>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</si>
  <si>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</si>
  <si>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</si>
  <si>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</si>
  <si>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</si>
  <si>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</si>
  <si>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</si>
  <si>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</si>
  <si>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</si>
  <si>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</si>
  <si>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</si>
  <si>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</si>
  <si>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</si>
  <si>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</si>
  <si>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</si>
  <si>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</si>
  <si>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</si>
  <si>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</si>
  <si>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</si>
  <si>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</si>
  <si>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</si>
  <si>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</si>
  <si>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</si>
  <si>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</si>
  <si>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</si>
  <si>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</si>
  <si>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</si>
  <si>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</si>
  <si>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</si>
  <si>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</si>
  <si>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</si>
  <si>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</si>
  <si>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</si>
  <si>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</si>
  <si>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</si>
  <si>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</si>
  <si>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</si>
  <si>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</si>
  <si>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</si>
  <si>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</si>
  <si>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</si>
  <si>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</si>
  <si>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</si>
  <si>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</si>
  <si>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</si>
  <si>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</si>
  <si>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</si>
  <si>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</si>
  <si>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</si>
  <si>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</si>
  <si>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</si>
  <si>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</si>
  <si>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</si>
  <si>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</si>
  <si>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</si>
  <si>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</si>
  <si>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</si>
  <si>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</si>
  <si>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</si>
  <si>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</si>
  <si>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</si>
  <si>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</si>
  <si>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</si>
  <si>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</si>
  <si>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</si>
  <si>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</si>
  <si>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</si>
  <si>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</si>
  <si>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</si>
  <si>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</si>
  <si>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</si>
  <si>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</si>
  <si>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</si>
  <si>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</si>
  <si>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</si>
  <si>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</si>
  <si>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</si>
  <si>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</si>
  <si>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</si>
  <si>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</si>
  <si>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</si>
  <si>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</si>
  <si>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</si>
  <si>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</si>
  <si>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</si>
  <si>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</si>
  <si>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</si>
  <si>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</si>
  <si>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</si>
  <si>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</si>
  <si>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</si>
  <si>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</si>
  <si>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</si>
  <si>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</si>
  <si>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</si>
  <si>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</si>
  <si>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</si>
  <si>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</si>
  <si>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</si>
  <si>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</si>
  <si>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</si>
  <si>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</si>
  <si>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</si>
  <si>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</si>
  <si>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</si>
  <si>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</si>
  <si>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</si>
  <si>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</si>
  <si>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</si>
  <si>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</si>
  <si>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</si>
  <si>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</si>
  <si>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</si>
  <si>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</si>
  <si>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</si>
  <si>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</si>
  <si>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</si>
  <si>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</si>
  <si>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</si>
  <si>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</si>
  <si>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</si>
  <si>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</si>
  <si>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</si>
  <si>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</si>
  <si>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</si>
  <si>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</si>
  <si>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</si>
  <si>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</si>
  <si>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</si>
  <si>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</si>
  <si>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</si>
  <si>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</si>
  <si>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</si>
  <si>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</si>
  <si>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</si>
  <si>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</si>
  <si>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</si>
  <si>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</si>
  <si>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</si>
  <si>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</si>
  <si>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</si>
  <si>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</si>
  <si>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</si>
  <si>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</si>
  <si>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</si>
  <si>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</si>
  <si>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</si>
  <si>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</si>
  <si>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</si>
  <si>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</si>
  <si>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</si>
  <si>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</si>
  <si>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</si>
  <si>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</si>
  <si>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</si>
  <si>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</si>
  <si>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</si>
  <si>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</si>
  <si>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</si>
  <si>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</si>
  <si>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</si>
  <si>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</si>
  <si>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</si>
  <si>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</si>
  <si>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</si>
  <si>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</si>
  <si>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</si>
  <si>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</si>
  <si>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</si>
  <si>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</si>
  <si>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</si>
  <si>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</si>
  <si>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</si>
  <si>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</si>
  <si>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</si>
  <si>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</si>
  <si>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</si>
  <si>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</si>
  <si>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</si>
  <si>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</si>
  <si>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</si>
  <si>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</si>
  <si>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</si>
  <si>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</si>
  <si>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</si>
  <si>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</si>
  <si>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</si>
  <si>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</si>
  <si>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</si>
  <si>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</si>
  <si>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</si>
  <si>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</si>
  <si>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</si>
  <si>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</si>
  <si>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</si>
  <si>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</si>
  <si>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</si>
  <si>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</si>
  <si>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</si>
  <si>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</si>
  <si>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</si>
  <si>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</si>
  <si>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</si>
  <si>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</si>
  <si>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</si>
  <si>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</si>
  <si>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</si>
  <si>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</si>
  <si>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</si>
  <si>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</si>
  <si>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</si>
  <si>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</si>
  <si>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</si>
  <si>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</si>
  <si>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</si>
  <si>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</si>
  <si>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</si>
  <si>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</si>
  <si>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</si>
  <si>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</si>
  <si>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</si>
  <si>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</si>
  <si>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</si>
  <si>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</si>
  <si>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</si>
  <si>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</si>
  <si>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</si>
  <si>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</si>
  <si>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</si>
  <si>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</si>
  <si>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</si>
  <si>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</si>
  <si>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</si>
  <si>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</si>
  <si>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</si>
  <si>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</si>
  <si>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</si>
  <si>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</si>
  <si>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</si>
  <si>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</si>
  <si>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</si>
  <si>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</si>
  <si>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</si>
  <si>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</si>
  <si>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</si>
  <si>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</si>
  <si>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</si>
  <si>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</si>
  <si>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</si>
  <si>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</si>
  <si>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</si>
  <si>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</si>
  <si>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</si>
  <si>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</si>
  <si>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</si>
  <si>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</si>
  <si>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</si>
  <si>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</si>
  <si>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</si>
  <si>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</si>
  <si>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</si>
  <si>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</si>
  <si>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</si>
  <si>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</si>
  <si>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</si>
  <si>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</si>
  <si>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</si>
  <si>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</si>
  <si>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</si>
  <si>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</si>
  <si>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</si>
  <si>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</si>
  <si>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</si>
  <si>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</si>
  <si>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</si>
  <si>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</si>
  <si>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</si>
  <si>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</si>
  <si>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</si>
  <si>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</si>
  <si>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</si>
  <si>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</si>
  <si>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</si>
  <si>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</si>
  <si>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</si>
  <si>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</si>
  <si>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</si>
  <si>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</si>
  <si>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</si>
  <si>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</si>
  <si>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</si>
  <si>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</si>
  <si>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</si>
  <si>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</si>
  <si>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</si>
  <si>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</si>
  <si>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</si>
  <si>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</si>
  <si>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</si>
  <si>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</si>
  <si>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</si>
  <si>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</si>
  <si>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</si>
  <si>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</si>
  <si>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</si>
  <si>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</si>
  <si>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</si>
  <si>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</si>
  <si>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</si>
  <si>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</si>
  <si>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</si>
  <si>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</si>
  <si>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</si>
  <si>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</si>
  <si>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</si>
  <si>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</si>
  <si>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</si>
  <si>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</si>
  <si>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</si>
  <si>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</si>
  <si>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</si>
  <si>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</si>
  <si>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</si>
  <si>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</si>
  <si>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</si>
  <si>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</si>
  <si>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</si>
  <si>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</si>
  <si>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</si>
  <si>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</si>
  <si>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</si>
  <si>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</si>
  <si>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</si>
  <si>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</si>
  <si>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</si>
  <si>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</si>
  <si>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</si>
  <si>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</si>
  <si>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</si>
  <si>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</si>
  <si>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</si>
  <si>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</si>
  <si>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</si>
  <si>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</si>
  <si>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</si>
  <si>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</si>
  <si>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</si>
  <si>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</si>
  <si>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</si>
  <si>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</si>
  <si>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</si>
  <si>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</si>
  <si>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</si>
  <si>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</si>
  <si>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</si>
  <si>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</si>
  <si>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</si>
  <si>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</si>
  <si>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</si>
  <si>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</si>
  <si>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</si>
  <si>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</si>
  <si>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</si>
  <si>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</si>
  <si>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</si>
  <si>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</si>
  <si>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</si>
  <si>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</si>
  <si>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</si>
  <si>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</si>
  <si>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</si>
  <si>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</si>
  <si>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</si>
  <si>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</si>
  <si>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</si>
  <si>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</si>
  <si>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</si>
  <si>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</si>
  <si>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</si>
  <si>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</si>
  <si>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</si>
  <si>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</si>
  <si>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</si>
  <si>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</si>
  <si>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</si>
  <si>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</si>
  <si>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</si>
  <si>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</si>
  <si>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</si>
  <si>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</si>
  <si>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</si>
  <si>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</si>
  <si>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</si>
  <si>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</si>
  <si>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</si>
  <si>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</si>
  <si>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</si>
  <si>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</si>
  <si>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</si>
  <si>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</si>
  <si>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</si>
  <si>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</si>
  <si>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</si>
  <si>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</si>
  <si>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</si>
  <si>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</si>
  <si>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</si>
  <si>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</si>
  <si>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</si>
  <si>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</si>
  <si>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</si>
  <si>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</si>
  <si>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</si>
  <si>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</si>
  <si>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</si>
  <si>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</si>
  <si>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</si>
  <si>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</si>
  <si>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</si>
  <si>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</si>
  <si>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</si>
  <si>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</si>
  <si>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</si>
  <si>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</si>
  <si>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</si>
  <si>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</si>
  <si>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</si>
  <si>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</si>
  <si>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</si>
  <si>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</si>
  <si>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</si>
  <si>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</si>
  <si>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</si>
  <si>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</si>
  <si>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</si>
  <si>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</si>
  <si>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</si>
  <si>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</si>
  <si>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</si>
  <si>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</si>
  <si>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</si>
  <si>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</si>
  <si>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</si>
  <si>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</si>
  <si>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</si>
  <si>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</si>
  <si>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</si>
  <si>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</si>
  <si>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</si>
  <si>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</si>
  <si>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</si>
  <si>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</si>
  <si>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</si>
  <si>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</si>
  <si>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</si>
  <si>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</si>
  <si>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</si>
  <si>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</si>
  <si>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</si>
  <si>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</si>
  <si>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</si>
  <si>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</si>
  <si>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</si>
  <si>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</si>
  <si>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</si>
  <si>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</si>
  <si>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</si>
  <si>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</si>
  <si>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</si>
  <si>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</si>
  <si>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</si>
  <si>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</si>
  <si>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</si>
  <si>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</si>
  <si>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</si>
  <si>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</si>
  <si>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</si>
  <si>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</si>
  <si>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</si>
  <si>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</si>
  <si>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</si>
  <si>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</si>
  <si>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</si>
  <si>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</si>
  <si>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</si>
  <si>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</si>
  <si>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</si>
  <si>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</si>
  <si>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</si>
  <si>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</si>
  <si>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</si>
  <si>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</si>
  <si>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</si>
  <si>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</si>
  <si>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</si>
  <si>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</si>
  <si>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</si>
  <si>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</si>
  <si>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</si>
  <si>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</si>
  <si>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</si>
  <si>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</si>
  <si>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</si>
  <si>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</si>
  <si>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</si>
  <si>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</si>
  <si>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</si>
  <si>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</si>
  <si>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</si>
  <si>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</si>
  <si>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</si>
  <si>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</si>
  <si>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</si>
  <si>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</si>
  <si>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</si>
  <si>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</si>
  <si>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</si>
  <si>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</si>
  <si>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</si>
  <si>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</si>
  <si>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</si>
  <si>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</si>
  <si>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</si>
  <si>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</si>
  <si>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</si>
  <si>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</si>
  <si>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</si>
  <si>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</si>
  <si>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</si>
  <si>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</si>
  <si>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</si>
  <si>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</si>
  <si>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</si>
  <si>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</si>
  <si>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</si>
  <si>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</si>
  <si>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</si>
  <si>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</si>
  <si>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</si>
  <si>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</si>
  <si>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</si>
  <si>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</si>
  <si>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</si>
  <si>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</si>
  <si>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</si>
  <si>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</si>
  <si>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</si>
  <si>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</si>
  <si>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</si>
  <si>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</si>
  <si>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</si>
  <si>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</si>
  <si>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</si>
  <si>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</si>
  <si>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</si>
  <si>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</si>
  <si>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</si>
  <si>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</si>
  <si>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</si>
  <si>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</si>
  <si>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</si>
  <si>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</si>
  <si>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</si>
  <si>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</si>
  <si>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</si>
  <si>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</si>
  <si>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</si>
  <si>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</si>
  <si>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</si>
  <si>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</si>
  <si>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</si>
  <si>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</si>
  <si>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</si>
  <si>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</si>
  <si>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</si>
  <si>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</si>
  <si>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</si>
  <si>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</si>
  <si>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</si>
  <si>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</si>
  <si>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</si>
  <si>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</si>
  <si>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</si>
  <si>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</si>
  <si>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</si>
  <si>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</si>
  <si>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</si>
  <si>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</si>
  <si>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</si>
  <si>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</si>
  <si>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</si>
  <si>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</si>
  <si>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</si>
  <si>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</si>
  <si>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</si>
  <si>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</si>
  <si>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</si>
  <si>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</si>
  <si>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</si>
  <si>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</si>
  <si>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</si>
  <si>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</si>
  <si>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</si>
  <si>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</si>
  <si>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</si>
  <si>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</si>
  <si>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</si>
  <si>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</si>
  <si>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</si>
  <si>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</si>
  <si>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</si>
  <si>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</si>
  <si>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</si>
  <si>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</si>
  <si>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</si>
  <si>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</si>
  <si>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</si>
  <si>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</si>
  <si>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</si>
  <si>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</si>
  <si>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</si>
  <si>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</si>
  <si>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</si>
  <si>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</si>
  <si>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</si>
  <si>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</si>
  <si>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</si>
  <si>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</si>
  <si>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</si>
  <si>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</si>
  <si>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</si>
  <si>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</si>
  <si>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</si>
  <si>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</si>
  <si>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</si>
  <si>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</si>
  <si>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</si>
  <si>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</si>
  <si>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</si>
  <si>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</si>
  <si>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</si>
  <si>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</si>
  <si>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</si>
  <si>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</si>
  <si>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</si>
  <si>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</si>
  <si>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</si>
  <si>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</si>
  <si>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</si>
  <si>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</si>
  <si>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</si>
  <si>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</si>
  <si>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</si>
  <si>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</si>
  <si>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</si>
  <si>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</si>
  <si>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</si>
  <si>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</si>
  <si>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</si>
  <si>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</si>
  <si>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</si>
  <si>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</si>
  <si>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</si>
  <si>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</si>
  <si>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</si>
  <si>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</si>
  <si>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</si>
  <si>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</si>
  <si>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</si>
  <si>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</si>
  <si>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</si>
  <si>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</si>
  <si>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</si>
  <si>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</si>
  <si>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</si>
  <si>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</si>
  <si>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</si>
  <si>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</si>
  <si>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</si>
  <si>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</si>
  <si>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</si>
  <si>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</si>
  <si>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</si>
  <si>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</si>
  <si>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</si>
  <si>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</si>
  <si>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</si>
  <si>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</si>
  <si>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</si>
  <si>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</si>
  <si>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</si>
  <si>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</si>
  <si>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</si>
  <si>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</si>
  <si>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</si>
  <si>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</si>
  <si>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</si>
  <si>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</si>
  <si>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</si>
  <si>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</si>
  <si>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</si>
  <si>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</si>
  <si>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</si>
  <si>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</si>
  <si>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</si>
  <si>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</si>
  <si>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</si>
  <si>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</si>
  <si>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</si>
  <si>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</si>
  <si>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</si>
  <si>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</si>
  <si>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</si>
  <si>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</si>
  <si>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</si>
  <si>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</si>
  <si>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</si>
  <si>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</si>
  <si>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</si>
  <si>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</si>
  <si>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</si>
  <si>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</si>
  <si>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</si>
  <si>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</si>
  <si>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</si>
  <si>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</si>
  <si>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</si>
  <si>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</si>
  <si>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</si>
  <si>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</si>
  <si>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</si>
  <si>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</si>
  <si>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</si>
  <si>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</si>
  <si>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</si>
  <si>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</si>
  <si>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</si>
  <si>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</si>
  <si>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</si>
  <si>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</si>
  <si>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</si>
  <si>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</si>
  <si>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</si>
  <si>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</si>
  <si>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</si>
  <si>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</si>
  <si>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</si>
  <si>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</si>
  <si>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</si>
  <si>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</si>
  <si>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</si>
  <si>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</si>
  <si>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</si>
  <si>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</si>
  <si>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</si>
  <si>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</si>
  <si>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</si>
  <si>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</si>
  <si>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</si>
  <si>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</si>
  <si>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</si>
  <si>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</si>
  <si>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</si>
  <si>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</si>
  <si>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</si>
  <si>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</si>
  <si>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</si>
  <si>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</si>
  <si>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</si>
  <si>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</si>
  <si>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</si>
  <si>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</si>
  <si>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</si>
  <si>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</si>
  <si>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</si>
  <si>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</si>
  <si>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</si>
  <si>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</si>
  <si>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</si>
  <si>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</si>
  <si>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</si>
  <si>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</si>
  <si>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</si>
  <si>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</si>
  <si>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</si>
  <si>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</si>
  <si>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</si>
  <si>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</si>
  <si>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</si>
  <si>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</si>
  <si>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</si>
  <si>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</si>
  <si>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</si>
  <si>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</si>
  <si>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</si>
  <si>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</si>
  <si>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</si>
  <si>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</si>
  <si>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</si>
  <si>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</si>
  <si>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</si>
  <si>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</si>
  <si>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</si>
  <si>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</si>
  <si>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</si>
  <si>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</si>
  <si>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</si>
  <si>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</si>
  <si>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</si>
  <si>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</si>
  <si>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</si>
  <si>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</si>
  <si>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</si>
  <si>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</si>
  <si>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</si>
  <si>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</si>
  <si>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</si>
  <si>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</si>
  <si>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</si>
  <si>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</si>
  <si>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</si>
  <si>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</si>
  <si>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</si>
  <si>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</si>
  <si>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</si>
  <si>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</si>
  <si>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</si>
  <si>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</si>
  <si>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</si>
  <si>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</si>
  <si>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</si>
  <si>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</si>
  <si>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</si>
  <si>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</si>
  <si>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</si>
  <si>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</si>
  <si>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</si>
  <si>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</si>
  <si>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</si>
  <si>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</si>
  <si>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</si>
  <si>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</si>
  <si>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</si>
  <si>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</si>
  <si>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</si>
  <si>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</si>
  <si>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</si>
  <si>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</si>
  <si>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</si>
  <si>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</si>
  <si>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</si>
  <si>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</si>
  <si>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</si>
  <si>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</si>
  <si>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</si>
  <si>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</si>
  <si>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</si>
  <si>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</si>
  <si>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</si>
  <si>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</si>
  <si>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</si>
  <si>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</si>
  <si>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</si>
  <si>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</si>
  <si>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</si>
  <si>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</si>
  <si>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</si>
  <si>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</si>
  <si>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</si>
  <si>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</si>
  <si>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</si>
  <si>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</si>
  <si>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</si>
  <si>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</si>
  <si>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</si>
  <si>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</si>
  <si>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</si>
  <si>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</si>
  <si>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</si>
  <si>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</si>
  <si>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</si>
  <si>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</si>
  <si>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</si>
  <si>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</si>
  <si>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</si>
  <si>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</si>
  <si>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</si>
  <si>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</si>
  <si>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</si>
  <si>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</si>
  <si>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</si>
  <si>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</si>
  <si>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</si>
  <si>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</si>
  <si>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</si>
  <si>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</si>
  <si>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</si>
  <si>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</si>
  <si>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</si>
  <si>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</si>
  <si>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</si>
  <si>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</si>
  <si>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</si>
  <si>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</si>
  <si>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</si>
  <si>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</si>
  <si>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</si>
  <si>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</si>
  <si>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</si>
  <si>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</si>
  <si>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</si>
  <si>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</si>
  <si>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</si>
  <si>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</si>
  <si>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</si>
  <si>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</si>
  <si>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</si>
  <si>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</si>
  <si>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</si>
  <si>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</si>
  <si>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</si>
  <si>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</si>
  <si>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</si>
  <si>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</si>
  <si>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</si>
  <si>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</si>
  <si>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</si>
  <si>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</si>
  <si>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</si>
  <si>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</si>
  <si>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</si>
  <si>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</si>
  <si>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</si>
  <si>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</si>
  <si>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</si>
  <si>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</si>
  <si>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</si>
  <si>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</si>
  <si>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</si>
  <si>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</si>
  <si>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</si>
  <si>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</si>
  <si>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</si>
  <si>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</si>
  <si>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</si>
  <si>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</si>
  <si>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</si>
  <si>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</si>
  <si>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</si>
  <si>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</si>
  <si>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</si>
  <si>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</si>
  <si>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</si>
  <si>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</si>
  <si>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</si>
  <si>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</si>
  <si>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</si>
  <si>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</si>
  <si>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</si>
  <si>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</si>
  <si>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</si>
  <si>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</si>
  <si>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</si>
  <si>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</si>
  <si>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</si>
  <si>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</si>
  <si>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</si>
  <si>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</si>
  <si>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</si>
  <si>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</si>
  <si>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</si>
  <si>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</si>
  <si>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</si>
  <si>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</si>
  <si>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</si>
  <si>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</si>
  <si>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</si>
  <si>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</si>
  <si>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</si>
  <si>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</si>
  <si>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</si>
  <si>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</si>
  <si>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</si>
  <si>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</si>
  <si>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</si>
  <si>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</si>
  <si>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</si>
  <si>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</si>
  <si>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</si>
  <si>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</si>
  <si>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</si>
  <si>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</si>
  <si>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</si>
  <si>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</si>
  <si>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</si>
  <si>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</si>
  <si>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</si>
  <si>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</si>
  <si>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</si>
  <si>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</si>
  <si>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</si>
  <si>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</si>
  <si>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</si>
  <si>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</si>
  <si>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</si>
  <si>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</si>
  <si>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</si>
  <si>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</si>
  <si>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</si>
  <si>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</si>
  <si>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</si>
  <si>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</si>
  <si>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</si>
  <si>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</si>
  <si>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</si>
  <si>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</si>
  <si>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</si>
  <si>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</si>
  <si>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</si>
  <si>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</si>
  <si>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</si>
  <si>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</si>
  <si>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</si>
  <si>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</si>
  <si>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</si>
  <si>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</si>
  <si>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</si>
  <si>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</si>
  <si>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</si>
  <si>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</si>
  <si>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</si>
  <si>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</si>
  <si>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</si>
  <si>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</si>
  <si>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</si>
  <si>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</si>
  <si>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</si>
  <si>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</si>
  <si>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</si>
  <si>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</si>
  <si>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</si>
  <si>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</si>
  <si>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</si>
  <si>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</si>
  <si>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</si>
  <si>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</si>
  <si>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</si>
  <si>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</si>
  <si>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</si>
  <si>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</si>
  <si>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</si>
  <si>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</si>
  <si>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</si>
  <si>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</si>
  <si>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</si>
  <si>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</si>
  <si>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</si>
  <si>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</si>
  <si>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</si>
  <si>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</si>
  <si>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</si>
  <si>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</si>
  <si>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</si>
  <si>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</si>
  <si>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</si>
  <si>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</si>
  <si>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</si>
  <si>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</si>
  <si>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</si>
  <si>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</si>
  <si>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</si>
  <si>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</si>
  <si>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</si>
  <si>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</si>
  <si>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</si>
  <si>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</si>
  <si>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</si>
  <si>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</si>
  <si>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</si>
  <si>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</si>
  <si>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</si>
  <si>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</si>
  <si>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</si>
  <si>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</si>
  <si>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</si>
  <si>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</si>
  <si>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</si>
  <si>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</si>
  <si>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</si>
  <si>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</si>
  <si>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</si>
  <si>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</si>
  <si>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</si>
  <si>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</si>
  <si>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</si>
  <si>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</si>
  <si>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</si>
  <si>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</si>
  <si>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</si>
  <si>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</si>
  <si>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</si>
  <si>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</si>
  <si>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</si>
  <si>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</si>
  <si>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</si>
  <si>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</si>
  <si>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</si>
  <si>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</si>
  <si>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</si>
  <si>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</si>
  <si>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</si>
  <si>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</si>
  <si>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</si>
  <si>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</si>
  <si>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</si>
  <si>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</si>
  <si>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</si>
  <si>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</si>
  <si>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</si>
  <si>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</si>
  <si>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</si>
  <si>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</si>
  <si>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</si>
  <si>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</si>
  <si>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</si>
  <si>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</si>
  <si>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</si>
  <si>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</si>
  <si>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</si>
  <si>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</si>
  <si>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</si>
  <si>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</si>
  <si>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</si>
  <si>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</si>
  <si>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</si>
  <si>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</si>
  <si>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</si>
  <si>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</si>
  <si>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</si>
  <si>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</si>
  <si>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</si>
  <si>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</si>
  <si>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</si>
  <si>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</si>
  <si>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</si>
  <si>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</si>
  <si>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</si>
  <si>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</si>
  <si>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</si>
  <si>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</si>
  <si>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</si>
  <si>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</si>
  <si>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</si>
  <si>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</si>
  <si>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</si>
  <si>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</si>
  <si>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</si>
  <si>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</si>
  <si>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</si>
  <si>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</si>
  <si>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</si>
  <si>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</si>
  <si>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</si>
  <si>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</si>
  <si>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</si>
  <si>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</si>
  <si>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</si>
  <si>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</si>
  <si>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</si>
  <si>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</si>
  <si>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</si>
  <si>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</si>
  <si>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</si>
  <si>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</si>
  <si>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</si>
  <si>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</si>
  <si>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</si>
  <si>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</si>
  <si>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</si>
  <si>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</si>
  <si>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</si>
  <si>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</si>
  <si>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</si>
  <si>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</si>
  <si>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</si>
  <si>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</si>
  <si>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</si>
  <si>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</si>
  <si>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</si>
  <si>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</si>
  <si>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</si>
  <si>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</si>
  <si>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</si>
  <si>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</si>
  <si>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</si>
  <si>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</si>
  <si>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</si>
  <si>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</si>
  <si>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</si>
  <si>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</si>
  <si>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</si>
  <si>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</si>
  <si>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</si>
  <si>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</si>
  <si>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</si>
  <si>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</si>
  <si>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</si>
  <si>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</si>
  <si>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</si>
  <si>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</si>
  <si>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</si>
  <si>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</si>
  <si>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</si>
  <si>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</si>
  <si>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</si>
  <si>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</si>
  <si>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</si>
  <si>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</si>
  <si>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</si>
  <si>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</si>
  <si>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</si>
  <si>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</si>
  <si>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</si>
  <si>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</si>
  <si>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</si>
  <si>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</si>
  <si>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</si>
  <si>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</si>
  <si>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</si>
  <si>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</si>
  <si>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</si>
  <si>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</si>
  <si>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</si>
  <si>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</si>
  <si>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</si>
  <si>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</si>
  <si>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</si>
  <si>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</si>
  <si>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</si>
  <si>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</si>
  <si>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</si>
  <si>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</si>
  <si>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</si>
  <si>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</si>
  <si>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</si>
  <si>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</si>
  <si>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</si>
  <si>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</si>
  <si>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</si>
  <si>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</si>
  <si>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</si>
  <si>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</si>
  <si>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</si>
  <si>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</si>
  <si>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</si>
  <si>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</si>
  <si>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</si>
  <si>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</si>
  <si>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</si>
  <si>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</si>
  <si>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</si>
  <si>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</si>
  <si>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</si>
  <si>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</si>
  <si>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</si>
  <si>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</si>
  <si>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</si>
  <si>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</si>
  <si>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</si>
  <si>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</si>
  <si>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</si>
  <si>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</si>
  <si>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</si>
  <si>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</si>
  <si>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</si>
  <si>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</si>
  <si>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</si>
  <si>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</si>
  <si>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</si>
  <si>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</si>
  <si>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</si>
  <si>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</si>
  <si>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</si>
  <si>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</si>
  <si>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</si>
  <si>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</si>
  <si>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</si>
  <si>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</si>
  <si>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</si>
  <si>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</si>
  <si>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</si>
  <si>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</si>
  <si>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</si>
  <si>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</si>
  <si>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</si>
  <si>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</si>
  <si>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</si>
  <si>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</si>
  <si>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</si>
  <si>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</si>
  <si>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</si>
  <si>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</si>
  <si>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</si>
  <si>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</si>
  <si>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</si>
  <si>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</si>
  <si>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</si>
  <si>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</si>
  <si>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</si>
  <si>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</si>
  <si>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</si>
  <si>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</si>
  <si>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</si>
  <si>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</si>
  <si>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</si>
  <si>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</si>
  <si>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</si>
  <si>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</si>
  <si>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</si>
  <si>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</si>
  <si>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</si>
  <si>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</si>
  <si>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</si>
  <si>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</si>
  <si>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</si>
  <si>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</si>
  <si>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</si>
  <si>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</si>
  <si>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</si>
  <si>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</si>
  <si>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</si>
  <si>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</si>
  <si>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</si>
  <si>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</si>
  <si>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</si>
  <si>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</si>
  <si>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</si>
  <si>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</si>
  <si>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</si>
  <si>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</si>
  <si>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</si>
  <si>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</si>
  <si>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</si>
  <si>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</si>
  <si>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</si>
  <si>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</si>
  <si>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</si>
  <si>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</si>
  <si>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</si>
  <si>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</si>
  <si>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</si>
  <si>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</si>
  <si>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</si>
  <si>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</si>
  <si>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</si>
  <si>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</si>
  <si>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</si>
  <si>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</si>
  <si>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</si>
  <si>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</si>
  <si>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</si>
  <si>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</si>
  <si>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</si>
  <si>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</si>
  <si>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</si>
  <si>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</si>
  <si>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</si>
  <si>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</si>
  <si>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</si>
  <si>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</si>
  <si>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</si>
  <si>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</si>
  <si>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</si>
  <si>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</si>
  <si>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</si>
  <si>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</si>
  <si>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</si>
  <si>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</si>
  <si>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</si>
  <si>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</si>
  <si>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</si>
  <si>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</si>
  <si>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</si>
  <si>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</si>
  <si>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</si>
  <si>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</si>
  <si>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</si>
  <si>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</si>
  <si>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</si>
  <si>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</si>
  <si>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</si>
  <si>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</si>
  <si>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</si>
  <si>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</si>
  <si>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</si>
  <si>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</si>
  <si>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</si>
  <si>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</si>
  <si>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</si>
  <si>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</si>
  <si>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</si>
  <si>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</si>
  <si>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</si>
  <si>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</si>
  <si>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</si>
  <si>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</si>
  <si>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</si>
  <si>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</si>
  <si>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</si>
  <si>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</si>
  <si>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</si>
  <si>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</si>
  <si>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</si>
  <si>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</si>
  <si>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</si>
  <si>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</si>
  <si>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</si>
  <si>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</si>
  <si>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</si>
  <si>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</si>
  <si>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</si>
  <si>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</si>
  <si>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</si>
  <si>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</si>
  <si>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</si>
  <si>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</si>
  <si>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</si>
  <si>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</si>
  <si>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</si>
  <si>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</si>
  <si>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</si>
  <si>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</si>
  <si>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</si>
  <si>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</si>
  <si>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</si>
  <si>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</si>
  <si>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</si>
  <si>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</si>
  <si>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</si>
  <si>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</si>
  <si>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</si>
  <si>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</si>
  <si>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</si>
  <si>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</si>
  <si>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</si>
  <si>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</si>
  <si>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</si>
  <si>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</si>
  <si>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</si>
  <si>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</si>
  <si>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</si>
  <si>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</si>
  <si>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</si>
  <si>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</si>
  <si>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</si>
  <si>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</si>
  <si>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</si>
  <si>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</si>
  <si>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</si>
  <si>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</si>
  <si>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</si>
  <si>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</si>
  <si>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</si>
  <si>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</si>
  <si>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</si>
  <si>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</si>
  <si>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</si>
  <si>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</si>
  <si>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</si>
  <si>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</si>
  <si>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</si>
  <si>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</si>
  <si>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</si>
  <si>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</si>
  <si>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</si>
  <si>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</si>
  <si>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</si>
  <si>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</si>
  <si>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</si>
  <si>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</si>
  <si>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</si>
  <si>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</si>
  <si>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</si>
  <si>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</si>
  <si>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</si>
  <si>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</si>
  <si>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</si>
  <si>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</si>
  <si>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</si>
  <si>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</si>
  <si>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</si>
  <si>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</si>
  <si>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</si>
  <si>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</si>
  <si>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</si>
  <si>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</si>
  <si>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</si>
  <si>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</si>
  <si>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</si>
  <si>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</si>
  <si>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</si>
  <si>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</si>
  <si>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</si>
  <si>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</si>
  <si>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</si>
  <si>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</si>
  <si>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</si>
  <si>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</si>
  <si>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</si>
  <si>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</si>
  <si>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</si>
  <si>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</si>
  <si>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</si>
  <si>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</si>
  <si>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</si>
  <si>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</si>
  <si>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</si>
  <si>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</si>
  <si>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</si>
  <si>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</si>
  <si>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</si>
  <si>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</si>
  <si>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</si>
  <si>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</si>
  <si>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</si>
  <si>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</si>
  <si>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</si>
  <si>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</si>
  <si>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</si>
  <si>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</si>
  <si>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</si>
  <si>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</si>
  <si>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</si>
  <si>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</si>
  <si>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</si>
  <si>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</si>
  <si>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</si>
  <si>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</si>
  <si>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</si>
  <si>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</si>
  <si>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</si>
  <si>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</si>
  <si>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</si>
  <si>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</si>
  <si>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</si>
  <si>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</si>
  <si>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</si>
  <si>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</si>
  <si>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</si>
  <si>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</si>
  <si>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</si>
  <si>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</si>
  <si>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</si>
  <si>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</si>
  <si>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</si>
  <si>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</si>
  <si>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</si>
  <si>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</si>
  <si>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</si>
  <si>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</si>
  <si>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</si>
  <si>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</si>
  <si>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</si>
  <si>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</si>
  <si>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</si>
  <si>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</si>
  <si>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</si>
  <si>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</si>
  <si>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</si>
  <si>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</si>
  <si>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</si>
  <si>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</si>
  <si>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</si>
  <si>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</si>
  <si>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</si>
  <si>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</si>
  <si>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</si>
  <si>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</si>
  <si>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</si>
  <si>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</si>
  <si>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</si>
  <si>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</si>
  <si>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</si>
  <si>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</si>
  <si>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</si>
  <si>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</si>
  <si>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</si>
  <si>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</si>
  <si>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</si>
  <si>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</si>
  <si>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</si>
  <si>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</si>
  <si>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</si>
  <si>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</si>
  <si>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</si>
  <si>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</si>
  <si>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</si>
  <si>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</si>
  <si>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</si>
  <si>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</si>
  <si>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</si>
  <si>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</si>
  <si>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</si>
  <si>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</si>
  <si>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</si>
  <si>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</si>
  <si>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</si>
  <si>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</si>
  <si>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</si>
  <si>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</si>
  <si>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</si>
  <si>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</si>
  <si>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</si>
  <si>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</si>
  <si>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</si>
  <si>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</si>
  <si>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</si>
  <si>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</si>
  <si>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</si>
  <si>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</si>
  <si>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</si>
  <si>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</si>
  <si>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</si>
  <si>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</si>
  <si>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</si>
  <si>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</si>
  <si>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</si>
  <si>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</si>
  <si>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</si>
  <si>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</si>
  <si>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</si>
  <si>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</si>
  <si>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</si>
  <si>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</si>
  <si>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</si>
  <si>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</si>
  <si>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</si>
  <si>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</si>
  <si>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</si>
  <si>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</si>
  <si>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</si>
  <si>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</si>
  <si>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</si>
  <si>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</si>
  <si>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</si>
  <si>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</si>
  <si>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</si>
  <si>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</si>
  <si>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</si>
  <si>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</si>
  <si>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</si>
  <si>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</si>
  <si>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</si>
  <si>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</si>
  <si>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</si>
  <si>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</si>
  <si>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</si>
  <si>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</si>
  <si>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</si>
  <si>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</si>
  <si>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</si>
  <si>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</si>
  <si>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</si>
  <si>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</si>
  <si>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</si>
  <si>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</si>
  <si>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</si>
  <si>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</si>
  <si>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</si>
  <si>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</si>
  <si>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</si>
  <si>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</si>
  <si>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</si>
  <si>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</si>
  <si>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</si>
  <si>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</si>
  <si>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</si>
  <si>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</si>
  <si>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</si>
  <si>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</si>
  <si>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</si>
  <si>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</si>
  <si>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</si>
  <si>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</si>
  <si>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</si>
  <si>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</si>
  <si>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</si>
  <si>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</si>
  <si>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</si>
  <si>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</si>
  <si>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</si>
  <si>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</si>
  <si>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</si>
  <si>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</si>
  <si>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</si>
  <si>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</si>
  <si>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</si>
  <si>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</si>
  <si>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</si>
  <si>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</si>
  <si>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</si>
  <si>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</si>
  <si>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</si>
  <si>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</si>
  <si>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</si>
  <si>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</si>
  <si>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</si>
  <si>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</si>
  <si>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</si>
  <si>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</si>
  <si>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</si>
  <si>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</si>
  <si>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</si>
  <si>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</si>
  <si>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</si>
  <si>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</si>
  <si>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</si>
  <si>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</si>
  <si>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</si>
  <si>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</si>
  <si>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</si>
  <si>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</si>
  <si>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</si>
  <si>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</si>
  <si>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</si>
  <si>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</si>
  <si>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</si>
  <si>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</si>
  <si>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</si>
  <si>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</si>
  <si>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</si>
  <si>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</si>
  <si>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</si>
  <si>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</si>
  <si>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</si>
  <si>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</si>
  <si>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</si>
  <si>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</si>
  <si>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</si>
  <si>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</si>
  <si>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</si>
  <si>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</si>
  <si>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</si>
  <si>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</si>
  <si>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</si>
  <si>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</si>
  <si>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</si>
  <si>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</si>
  <si>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</si>
  <si>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</si>
  <si>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</si>
  <si>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</si>
  <si>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</si>
  <si>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</si>
  <si>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</si>
  <si>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</si>
  <si>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</si>
  <si>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</si>
  <si>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</si>
  <si>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</si>
  <si>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</si>
  <si>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</si>
  <si>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</si>
  <si>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</si>
  <si>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</si>
  <si>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</si>
  <si>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</si>
  <si>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</si>
  <si>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</si>
  <si>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</si>
  <si>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</si>
  <si>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</si>
  <si>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</si>
  <si>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</si>
  <si>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</si>
  <si>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</si>
  <si>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</si>
  <si>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</si>
  <si>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</si>
  <si>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</si>
  <si>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</si>
  <si>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</si>
  <si>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</si>
  <si>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</si>
  <si>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</si>
  <si>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</si>
  <si>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</si>
  <si>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</si>
  <si>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</si>
  <si>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</si>
  <si>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</si>
  <si>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</si>
  <si>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</si>
  <si>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</si>
  <si>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</si>
  <si>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</si>
  <si>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</si>
  <si>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</si>
  <si>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</si>
  <si>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</si>
  <si>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</si>
  <si>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</si>
  <si>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</si>
  <si>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</si>
  <si>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</si>
  <si>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</si>
  <si>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</si>
  <si>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</si>
  <si>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</si>
  <si>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</si>
  <si>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</si>
  <si>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</si>
  <si>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</si>
  <si>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</si>
  <si>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</si>
  <si>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</si>
  <si>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</si>
  <si>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</si>
  <si>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</si>
  <si>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</si>
  <si>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</si>
  <si>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</si>
  <si>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</si>
  <si>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</si>
  <si>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</si>
  <si>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</si>
  <si>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</si>
  <si>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</si>
  <si>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</si>
  <si>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</si>
  <si>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</si>
  <si>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</si>
  <si>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</si>
  <si>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</si>
  <si>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</si>
  <si>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</si>
  <si>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</si>
  <si>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</si>
  <si>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</si>
  <si>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</si>
  <si>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</si>
  <si>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</si>
  <si>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</si>
  <si>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</si>
  <si>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</si>
  <si>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</si>
  <si>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</si>
  <si>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</si>
  <si>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</si>
  <si>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</si>
  <si>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</si>
  <si>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</si>
  <si>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</si>
  <si>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</si>
  <si>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</si>
  <si>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</si>
  <si>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</si>
  <si>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</si>
  <si>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</si>
  <si>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</si>
  <si>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</si>
  <si>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</si>
  <si>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</si>
  <si>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</si>
  <si>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</si>
  <si>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</si>
  <si>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</si>
  <si>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</si>
  <si>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</si>
  <si>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</si>
  <si>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</si>
  <si>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</si>
  <si>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</si>
  <si>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</si>
  <si>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</si>
  <si>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</si>
  <si>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</si>
  <si>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</si>
  <si>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</si>
  <si>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</si>
  <si>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</si>
  <si>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</si>
  <si>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</si>
  <si>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</si>
  <si>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</si>
  <si>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</si>
  <si>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</si>
  <si>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</si>
  <si>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</si>
  <si>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</si>
  <si>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</si>
  <si>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</si>
  <si>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</si>
  <si>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</si>
  <si>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</si>
  <si>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</si>
  <si>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</si>
  <si>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</si>
  <si>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</si>
  <si>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</si>
  <si>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</si>
  <si>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</si>
  <si>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</si>
  <si>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</si>
  <si>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</si>
  <si>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</si>
  <si>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</si>
  <si>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</si>
  <si>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</si>
  <si>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</si>
  <si>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</si>
  <si>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</si>
  <si>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</si>
  <si>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</si>
  <si>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</si>
  <si>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</si>
  <si>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</si>
  <si>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</si>
  <si>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</si>
  <si>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</si>
  <si>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</si>
  <si>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</si>
  <si>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</si>
  <si>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</si>
  <si>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</si>
  <si>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</si>
  <si>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</si>
  <si>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</si>
  <si>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</si>
  <si>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</si>
  <si>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</si>
  <si>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</si>
  <si>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</si>
  <si>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</si>
  <si>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</si>
  <si>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</si>
  <si>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</si>
  <si>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</si>
  <si>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</si>
  <si>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</si>
  <si>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</si>
  <si>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</si>
  <si>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</si>
  <si>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</si>
  <si>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</si>
  <si>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</si>
  <si>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</si>
  <si>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</si>
  <si>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</si>
  <si>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</si>
  <si>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</si>
  <si>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</si>
  <si>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</si>
  <si>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</si>
  <si>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</si>
  <si>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</si>
  <si>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</si>
  <si>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</si>
  <si>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</si>
  <si>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</si>
  <si>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</si>
  <si>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</si>
  <si>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</si>
  <si>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</si>
  <si>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</si>
  <si>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</si>
  <si>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</si>
  <si>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</si>
  <si>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</si>
  <si>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</si>
  <si>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</si>
  <si>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</si>
  <si>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</si>
  <si>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</si>
  <si>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</si>
  <si>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</si>
  <si>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</si>
  <si>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</si>
  <si>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</si>
  <si>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</si>
  <si>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</si>
  <si>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</si>
  <si>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</si>
  <si>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</si>
  <si>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</si>
  <si>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</si>
  <si>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</si>
  <si>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</si>
  <si>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</si>
  <si>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</si>
  <si>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</si>
  <si>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</si>
  <si>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</si>
  <si>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</si>
  <si>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</si>
  <si>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</si>
  <si>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</si>
  <si>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</si>
  <si>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</si>
  <si>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</si>
  <si>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</si>
  <si>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</si>
  <si>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</si>
  <si>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</si>
  <si>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</si>
  <si>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</si>
  <si>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</si>
  <si>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</si>
  <si>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</si>
  <si>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</si>
  <si>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</si>
  <si>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</si>
  <si>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</si>
  <si>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</si>
  <si>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</si>
  <si>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</si>
  <si>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</si>
  <si>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</si>
  <si>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</si>
  <si>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</si>
  <si>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</si>
  <si>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</si>
  <si>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</si>
  <si>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</si>
  <si>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</si>
  <si>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</si>
  <si>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</si>
  <si>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</si>
  <si>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</si>
  <si>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</si>
  <si>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</si>
  <si>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</si>
  <si>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</si>
  <si>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</si>
  <si>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</si>
  <si>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</si>
  <si>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</si>
  <si>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</si>
  <si>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</si>
  <si>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</si>
  <si>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</si>
  <si>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</si>
  <si>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</si>
  <si>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</si>
  <si>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</si>
  <si>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</si>
  <si>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</si>
  <si>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</si>
  <si>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</si>
  <si>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</si>
  <si>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</si>
  <si>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</si>
  <si>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</si>
  <si>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</si>
  <si>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</si>
  <si>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</si>
  <si>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</si>
  <si>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</si>
  <si>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</si>
  <si>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</si>
  <si>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</si>
  <si>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</si>
  <si>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</si>
  <si>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</si>
  <si>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</si>
  <si>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</si>
  <si>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</si>
  <si>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</si>
  <si>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</si>
  <si>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</si>
  <si>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</si>
  <si>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</si>
  <si>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</si>
  <si>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</si>
  <si>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</si>
  <si>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</si>
  <si>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</si>
  <si>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</si>
  <si>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</si>
  <si>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</si>
  <si>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</si>
  <si>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</si>
  <si>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</si>
  <si>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</si>
  <si>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</si>
  <si>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</si>
  <si>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</si>
  <si>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</si>
  <si>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</si>
  <si>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</si>
  <si>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</si>
  <si>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</si>
  <si>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</si>
  <si>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</si>
  <si>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</si>
  <si>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</si>
  <si>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</si>
  <si>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</si>
  <si>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</si>
  <si>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</si>
  <si>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</si>
  <si>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</si>
  <si>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</si>
  <si>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</si>
  <si>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</si>
  <si>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</si>
  <si>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</si>
  <si>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</si>
  <si>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</si>
  <si>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</si>
  <si>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</si>
  <si>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</si>
  <si>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</si>
  <si>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</si>
  <si>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</si>
  <si>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</si>
  <si>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</si>
  <si>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</si>
  <si>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</si>
  <si>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</si>
  <si>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</si>
  <si>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</si>
  <si>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</si>
  <si>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</si>
  <si>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</si>
  <si>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</si>
  <si>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</si>
  <si>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</si>
  <si>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</si>
  <si>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</si>
  <si>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</si>
  <si>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</si>
  <si>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</si>
  <si>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</si>
  <si>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</si>
  <si>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</si>
  <si>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</si>
  <si>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</si>
  <si>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</si>
  <si>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</si>
  <si>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</si>
  <si>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</si>
  <si>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</si>
  <si>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</si>
  <si>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</si>
  <si>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</si>
  <si>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</si>
  <si>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</si>
  <si>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</si>
  <si>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</si>
  <si>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</si>
  <si>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</si>
  <si>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</si>
  <si>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</si>
  <si>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</si>
  <si>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</si>
  <si>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</si>
  <si>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</si>
  <si>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</si>
  <si>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</si>
  <si>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</si>
  <si>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</si>
  <si>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</si>
  <si>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</si>
  <si>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</si>
  <si>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</si>
  <si>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</si>
  <si>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</si>
  <si>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</si>
  <si>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</si>
  <si>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</si>
  <si>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</si>
  <si>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</si>
  <si>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</si>
  <si>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</si>
  <si>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</si>
  <si>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</si>
  <si>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</si>
  <si>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</si>
  <si>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</si>
  <si>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</si>
  <si>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</si>
  <si>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</si>
  <si>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</si>
  <si>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</si>
  <si>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</si>
  <si>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</si>
  <si>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</si>
  <si>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</si>
  <si>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</si>
  <si>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</si>
  <si>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</si>
  <si>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</si>
  <si>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</si>
  <si>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</si>
  <si>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</si>
  <si>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</si>
  <si>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</si>
  <si>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</si>
  <si>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</si>
  <si>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</si>
  <si>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</si>
  <si>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</si>
  <si>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</si>
  <si>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</si>
  <si>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</si>
  <si>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</si>
  <si>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</si>
  <si>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</si>
  <si>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</si>
  <si>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</si>
  <si>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</si>
  <si>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</si>
  <si>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</si>
  <si>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</si>
  <si>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</si>
  <si>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</si>
  <si>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</si>
  <si>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</si>
  <si>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</si>
  <si>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</si>
  <si>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</si>
  <si>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</si>
  <si>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</si>
  <si>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</si>
  <si>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</si>
  <si>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</si>
  <si>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</si>
  <si>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</si>
  <si>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</si>
  <si>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</si>
  <si>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</si>
  <si>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</si>
  <si>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</si>
  <si>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</si>
  <si>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</si>
  <si>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</si>
  <si>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</si>
  <si>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</si>
  <si>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</si>
  <si>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</si>
  <si>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</si>
  <si>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</si>
  <si>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</si>
  <si>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</si>
  <si>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</si>
  <si>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</si>
  <si>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</si>
  <si>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</si>
  <si>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</si>
  <si>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</si>
  <si>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</si>
  <si>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</si>
  <si>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</si>
  <si>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</si>
  <si>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</si>
  <si>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</si>
  <si>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</si>
  <si>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</si>
  <si>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</si>
  <si>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</si>
  <si>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</si>
  <si>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</si>
  <si>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</si>
  <si>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</si>
  <si>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</si>
  <si>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</si>
  <si>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</si>
  <si>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</si>
  <si>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</si>
  <si>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</si>
  <si>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</si>
  <si>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</si>
  <si>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</si>
  <si>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</si>
  <si>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</si>
  <si>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</si>
  <si>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</si>
  <si>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</si>
  <si>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</si>
  <si>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</si>
  <si>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</si>
  <si>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</si>
  <si>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</si>
  <si>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</si>
  <si>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</si>
  <si>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</si>
  <si>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</si>
  <si>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</si>
  <si>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</si>
  <si>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</si>
  <si>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</si>
  <si>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</si>
  <si>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</si>
  <si>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</si>
  <si>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</si>
  <si>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</si>
  <si>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</si>
  <si>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</si>
  <si>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</si>
  <si>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</si>
  <si>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</si>
  <si>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</si>
  <si>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</si>
  <si>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</si>
  <si>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</si>
  <si>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</si>
  <si>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</si>
  <si>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</si>
  <si>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</si>
  <si>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</si>
  <si>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</si>
  <si>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</si>
  <si>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</si>
  <si>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</si>
  <si>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</si>
  <si>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</si>
  <si>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</si>
  <si>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</si>
  <si>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</si>
  <si>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</si>
  <si>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</si>
  <si>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</si>
  <si>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</si>
  <si>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</si>
  <si>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</si>
  <si>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</si>
  <si>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</si>
  <si>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</si>
  <si>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</si>
  <si>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</si>
  <si>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</si>
  <si>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</si>
  <si>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</si>
  <si>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</si>
  <si>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</si>
  <si>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</si>
  <si>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</si>
  <si>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</si>
  <si>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</si>
  <si>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</si>
  <si>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</si>
  <si>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</si>
  <si>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</si>
  <si>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</si>
  <si>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</si>
  <si>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</si>
  <si>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</si>
  <si>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</si>
  <si>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</si>
  <si>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</si>
  <si>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</si>
  <si>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</si>
  <si>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</si>
  <si>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</si>
  <si>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</si>
  <si>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</si>
  <si>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</si>
  <si>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</si>
  <si>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</si>
  <si>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</si>
  <si>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</si>
  <si>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</si>
  <si>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</si>
  <si>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</si>
  <si>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</si>
  <si>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</si>
  <si>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</si>
  <si>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</si>
  <si>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</si>
  <si>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</si>
  <si>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</si>
  <si>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</si>
  <si>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</si>
  <si>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</si>
  <si>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</si>
  <si>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</si>
  <si>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</si>
  <si>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</si>
  <si>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</si>
  <si>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</si>
  <si>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</si>
  <si>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</si>
  <si>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</si>
  <si>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</si>
  <si>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</si>
  <si>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</si>
  <si>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</si>
  <si>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</si>
  <si>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</si>
  <si>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</si>
  <si>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</si>
  <si>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</si>
  <si>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</si>
  <si>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</si>
  <si>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</si>
  <si>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</si>
  <si>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</si>
  <si>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</si>
  <si>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</si>
  <si>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</si>
  <si>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</si>
  <si>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</si>
  <si>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</si>
  <si>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</si>
  <si>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</si>
  <si>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</si>
  <si>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</si>
  <si>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</si>
  <si>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</si>
  <si>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</si>
  <si>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</si>
  <si>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</si>
  <si>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</si>
  <si>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</si>
  <si>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</si>
  <si>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</si>
  <si>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</si>
  <si>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</si>
  <si>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</si>
  <si>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</si>
  <si>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</si>
  <si>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</si>
  <si>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</si>
  <si>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</si>
  <si>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</si>
  <si>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</si>
  <si>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</si>
  <si>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</si>
  <si>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</si>
  <si>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</si>
  <si>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</si>
  <si>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</si>
  <si>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</si>
  <si>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</si>
  <si>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</si>
  <si>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</si>
  <si>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</si>
  <si>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</si>
  <si>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</si>
  <si>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</si>
  <si>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</si>
  <si>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</si>
  <si>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</si>
  <si>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</si>
  <si>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</si>
  <si>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</si>
  <si>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</si>
  <si>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</si>
  <si>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</si>
  <si>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</si>
  <si>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</si>
  <si>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</si>
  <si>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</si>
  <si>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</si>
  <si>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</si>
  <si>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</si>
  <si>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</si>
  <si>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</si>
  <si>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</si>
  <si>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</si>
  <si>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</si>
  <si>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</si>
  <si>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</si>
  <si>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</si>
  <si>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</si>
  <si>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</si>
  <si>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</si>
  <si>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</si>
  <si>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</si>
  <si>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</si>
  <si>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</si>
  <si>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</si>
  <si>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</si>
  <si>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</si>
  <si>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</si>
  <si>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</si>
  <si>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</si>
  <si>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</si>
  <si>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</si>
  <si>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</si>
  <si>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</si>
  <si>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</si>
  <si>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</si>
  <si>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</si>
  <si>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</si>
  <si>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</si>
  <si>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</si>
  <si>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</si>
  <si>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</si>
  <si>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</si>
  <si>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</si>
  <si>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</si>
  <si>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</si>
  <si>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</si>
  <si>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</si>
  <si>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</si>
  <si>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</si>
  <si>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</si>
  <si>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</si>
  <si>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</si>
  <si>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</si>
  <si>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</si>
  <si>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</si>
  <si>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</si>
  <si>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</si>
  <si>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</si>
  <si>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</si>
  <si>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</si>
  <si>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</si>
  <si>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</si>
  <si>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</si>
  <si>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</si>
  <si>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</si>
  <si>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</si>
  <si>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</si>
  <si>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</si>
  <si>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</si>
  <si>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</si>
  <si>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</si>
  <si>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</si>
  <si>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</si>
  <si>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</si>
  <si>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</si>
  <si>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</si>
  <si>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</si>
  <si>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</si>
  <si>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</si>
  <si>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</si>
  <si>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</si>
  <si>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</si>
  <si>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</si>
  <si>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</si>
  <si>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</si>
  <si>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</si>
  <si>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</si>
  <si>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</si>
  <si>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</si>
  <si>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</si>
  <si>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</si>
  <si>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</si>
  <si>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</si>
  <si>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</si>
  <si>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</si>
  <si>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</si>
  <si>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</si>
  <si>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</si>
  <si>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</si>
  <si>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</si>
  <si>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</si>
  <si>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</si>
  <si>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</si>
  <si>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</si>
  <si>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</si>
  <si>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</si>
  <si>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</si>
  <si>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</si>
  <si>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</si>
  <si>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</si>
  <si>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</si>
  <si>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</si>
  <si>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</si>
  <si>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</si>
  <si>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</si>
  <si>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</si>
  <si>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</si>
  <si>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</si>
  <si>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</si>
  <si>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</si>
  <si>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</si>
  <si>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</si>
  <si>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</si>
  <si>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</si>
  <si>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</si>
  <si>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</si>
  <si>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</si>
  <si>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</si>
  <si>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</si>
  <si>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</si>
  <si>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</si>
  <si>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</si>
  <si>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</si>
  <si>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</si>
  <si>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</si>
  <si>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</si>
  <si>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</si>
  <si>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</si>
  <si>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</si>
  <si>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</si>
  <si>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</si>
  <si>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</si>
  <si>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</si>
  <si>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</si>
  <si>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</si>
  <si>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</si>
  <si>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</si>
  <si>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</si>
  <si>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</si>
  <si>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</si>
  <si>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</si>
  <si>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</si>
  <si>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</si>
  <si>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</si>
  <si>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</si>
  <si>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</si>
  <si>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</si>
  <si>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</si>
  <si>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</si>
  <si>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</si>
  <si>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</si>
  <si>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</si>
  <si>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</si>
  <si>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</si>
  <si>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</si>
  <si>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</si>
  <si>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</si>
  <si>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</si>
  <si>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</si>
  <si>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</si>
  <si>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</si>
  <si>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</si>
  <si>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</si>
  <si>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</si>
  <si>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</si>
  <si>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</si>
  <si>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</si>
  <si>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</si>
  <si>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</si>
  <si>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</si>
  <si>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</si>
  <si>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</si>
  <si>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</si>
  <si>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</si>
  <si>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</si>
  <si>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</si>
  <si>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</si>
  <si>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</si>
  <si>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</si>
  <si>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</si>
  <si>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</si>
  <si>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</si>
  <si>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</si>
  <si>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</si>
  <si>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</si>
  <si>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</si>
  <si>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</si>
  <si>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</si>
  <si>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</si>
  <si>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</si>
  <si>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</si>
  <si>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</si>
  <si>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</si>
  <si>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</si>
  <si>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</si>
  <si>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</si>
  <si>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</si>
  <si>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</si>
  <si>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</si>
  <si>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</si>
  <si>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</si>
  <si>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</si>
  <si>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</si>
  <si>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</si>
  <si>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</si>
  <si>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</si>
  <si>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</si>
  <si>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</si>
  <si>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</si>
  <si>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</si>
  <si>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</si>
  <si>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</si>
  <si>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</si>
  <si>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</si>
  <si>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</si>
  <si>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</si>
  <si>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</si>
  <si>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</si>
  <si>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</si>
  <si>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</si>
  <si>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</si>
  <si>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</si>
  <si>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</si>
  <si>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</si>
  <si>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</si>
  <si>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</si>
  <si>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</si>
  <si>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</si>
  <si>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</si>
  <si>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</si>
  <si>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</si>
  <si>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</si>
  <si>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</si>
  <si>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</si>
  <si>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</si>
  <si>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</si>
  <si>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</si>
  <si>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</si>
  <si>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</si>
  <si>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</si>
  <si>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</si>
  <si>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</si>
  <si>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</si>
  <si>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</si>
  <si>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</si>
  <si>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</si>
  <si>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</si>
  <si>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</si>
  <si>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</si>
  <si>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</si>
  <si>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</si>
  <si>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</si>
  <si>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</si>
  <si>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</si>
  <si>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</si>
  <si>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</si>
  <si>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</si>
  <si>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</si>
  <si>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</si>
  <si>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</si>
  <si>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</si>
  <si>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</si>
  <si>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</si>
  <si>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</si>
  <si>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</si>
  <si>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</si>
  <si>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</si>
  <si>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</si>
  <si>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</si>
  <si>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</si>
  <si>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</si>
  <si>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</si>
  <si>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</si>
  <si>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</si>
  <si>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</si>
  <si>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</si>
  <si>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</si>
  <si>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</si>
  <si>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</si>
  <si>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</si>
  <si>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</si>
  <si>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</si>
  <si>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</si>
  <si>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</si>
  <si>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</si>
  <si>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</si>
  <si>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</si>
  <si>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</si>
  <si>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</si>
  <si>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</si>
  <si>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</si>
  <si>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</si>
  <si>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</si>
  <si>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</si>
  <si>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</si>
  <si>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</si>
  <si>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</si>
  <si>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</si>
  <si>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</si>
  <si>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</si>
  <si>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</si>
  <si>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</si>
  <si>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</si>
  <si>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</si>
  <si>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</si>
  <si>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</si>
  <si>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</si>
  <si>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</si>
  <si>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</si>
  <si>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</si>
  <si>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</si>
  <si>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</si>
  <si>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</si>
  <si>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</si>
  <si>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</si>
  <si>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</si>
  <si>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</si>
  <si>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</si>
  <si>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</si>
  <si>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</si>
  <si>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</si>
  <si>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</si>
  <si>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</si>
  <si>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</si>
  <si>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</si>
  <si>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</si>
  <si>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</si>
  <si>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</si>
  <si>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</si>
  <si>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</si>
  <si>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</si>
  <si>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</si>
  <si>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</si>
  <si>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</si>
  <si>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</si>
  <si>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</si>
  <si>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</si>
  <si>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</si>
  <si>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</si>
  <si>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</si>
  <si>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</si>
  <si>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</si>
  <si>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</si>
  <si>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</si>
  <si>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</si>
  <si>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</si>
  <si>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</si>
  <si>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</si>
  <si>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</si>
  <si>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</si>
  <si>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</si>
  <si>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</si>
  <si>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</si>
  <si>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</si>
  <si>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</si>
  <si>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</si>
  <si>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</si>
  <si>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</si>
  <si>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</si>
  <si>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</si>
  <si>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</si>
  <si>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</si>
  <si>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</si>
  <si>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</si>
  <si>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</si>
  <si>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</si>
  <si>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</si>
  <si>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</si>
  <si>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</si>
  <si>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</si>
  <si>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</si>
  <si>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</si>
  <si>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</si>
  <si>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</si>
  <si>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</si>
  <si>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</si>
  <si>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</si>
  <si>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</si>
  <si>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</si>
  <si>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</si>
  <si>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</si>
  <si>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</si>
  <si>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</si>
  <si>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</si>
  <si>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</si>
  <si>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</si>
  <si>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</si>
  <si>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</si>
  <si>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</si>
  <si>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</si>
  <si>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</si>
  <si>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</si>
  <si>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</si>
  <si>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</si>
  <si>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</si>
  <si>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</si>
  <si>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</si>
  <si>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</si>
  <si>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</si>
  <si>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</si>
  <si>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</si>
  <si>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</si>
  <si>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</si>
  <si>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</si>
  <si>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</si>
  <si>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</si>
  <si>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</si>
  <si>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</si>
  <si>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</si>
  <si>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</si>
  <si>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</si>
  <si>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</si>
  <si>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</si>
  <si>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</si>
  <si>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</si>
  <si>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</si>
  <si>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</si>
  <si>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</si>
  <si>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</si>
  <si>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</si>
  <si>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</si>
  <si>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</si>
  <si>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</si>
  <si>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</si>
  <si>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</si>
  <si>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</si>
  <si>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</si>
  <si>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</si>
  <si>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</si>
  <si>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</si>
  <si>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</si>
  <si>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</si>
  <si>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</si>
  <si>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</si>
  <si>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</si>
  <si>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</si>
  <si>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</si>
  <si>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</si>
  <si>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</si>
  <si>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</si>
  <si>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</si>
  <si>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</si>
  <si>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</si>
  <si>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</si>
  <si>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</si>
  <si>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</si>
  <si>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</si>
  <si>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</si>
  <si>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</si>
  <si>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</si>
  <si>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</si>
  <si>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</si>
  <si>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</si>
  <si>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</si>
  <si>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</si>
  <si>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</si>
  <si>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</si>
  <si>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</si>
  <si>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</si>
  <si>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</si>
  <si>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</si>
  <si>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</si>
  <si>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</si>
  <si>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</si>
  <si>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</si>
  <si>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</si>
  <si>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</si>
  <si>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</si>
  <si>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</si>
  <si>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</si>
  <si>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</si>
  <si>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</si>
  <si>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</si>
  <si>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</si>
  <si>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</si>
  <si>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</si>
  <si>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</si>
  <si>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</si>
  <si>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</si>
  <si>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</si>
  <si>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</si>
  <si>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</si>
  <si>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</si>
  <si>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</si>
  <si>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</si>
  <si>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</si>
  <si>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</si>
  <si>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</si>
  <si>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</si>
  <si>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</si>
  <si>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</si>
  <si>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</si>
  <si>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</si>
  <si>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</si>
  <si>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</si>
  <si>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</si>
  <si>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</si>
  <si>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</si>
  <si>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</si>
  <si>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</si>
  <si>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</si>
  <si>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</si>
  <si>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</si>
  <si>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</si>
  <si>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</si>
  <si>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</si>
  <si>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</si>
  <si>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</si>
  <si>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</si>
  <si>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</si>
  <si>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</si>
  <si>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</si>
  <si>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</si>
  <si>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</si>
  <si>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</si>
  <si>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</si>
  <si>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</si>
  <si>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</si>
  <si>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</si>
  <si>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</si>
  <si>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</si>
  <si>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</si>
  <si>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</si>
  <si>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</si>
  <si>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</si>
  <si>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</si>
  <si>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</si>
  <si>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</si>
  <si>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</si>
  <si>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</si>
  <si>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</si>
  <si>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</si>
  <si>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</si>
  <si>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</si>
  <si>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</si>
  <si>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</si>
  <si>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</si>
  <si>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</si>
  <si>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</si>
  <si>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</si>
  <si>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</si>
  <si>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</si>
  <si>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</si>
  <si>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</si>
  <si>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</si>
  <si>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</si>
  <si>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</si>
  <si>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</si>
  <si>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</si>
  <si>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</si>
  <si>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</si>
  <si>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</si>
  <si>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</si>
  <si>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</si>
  <si>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</si>
  <si>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</si>
  <si>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</si>
  <si>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</si>
  <si>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</si>
  <si>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</si>
  <si>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</si>
  <si>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</si>
  <si>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</si>
  <si>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</si>
  <si>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</si>
  <si>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</si>
  <si>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</si>
  <si>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</si>
  <si>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</si>
  <si>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</si>
  <si>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</si>
  <si>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</si>
  <si>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</si>
  <si>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</si>
  <si>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</si>
  <si>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</si>
  <si>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</si>
  <si>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</si>
  <si>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</si>
  <si>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</si>
  <si>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</si>
  <si>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</si>
  <si>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</si>
  <si>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</si>
  <si>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</si>
  <si>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</si>
  <si>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</si>
  <si>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</si>
  <si>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</si>
  <si>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</si>
  <si>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</si>
  <si>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</si>
  <si>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</si>
  <si>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</si>
  <si>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</si>
  <si>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</si>
  <si>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</si>
  <si>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</si>
  <si>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</si>
  <si>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</si>
  <si>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</si>
  <si>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</si>
  <si>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</si>
  <si>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</si>
  <si>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</si>
  <si>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</si>
  <si>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</si>
  <si>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</si>
  <si>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</si>
  <si>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</si>
  <si>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</si>
  <si>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</si>
  <si>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</si>
  <si>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</si>
  <si>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</si>
  <si>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</si>
  <si>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</si>
  <si>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</si>
  <si>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</si>
  <si>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</si>
  <si>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</si>
  <si>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</si>
  <si>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</si>
  <si>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</si>
  <si>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</si>
  <si>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</si>
  <si>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</si>
  <si>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</si>
  <si>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</si>
  <si>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</si>
  <si>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</si>
  <si>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</si>
  <si>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</si>
  <si>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</si>
  <si>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</si>
  <si>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</si>
  <si>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</si>
  <si>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</si>
  <si>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</si>
  <si>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</si>
  <si>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</si>
  <si>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</si>
  <si>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</si>
  <si>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</si>
  <si>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</si>
  <si>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</si>
  <si>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</si>
  <si>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</si>
  <si>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</si>
  <si>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</si>
  <si>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</si>
  <si>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</si>
  <si>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</si>
  <si>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</si>
  <si>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</si>
  <si>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</si>
  <si>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</si>
  <si>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</si>
  <si>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</si>
  <si>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</si>
  <si>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</si>
  <si>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</si>
  <si>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</si>
  <si>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</si>
  <si>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</si>
  <si>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</si>
  <si>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</si>
  <si>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</si>
  <si>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</si>
  <si>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</si>
  <si>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</si>
  <si>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</si>
  <si>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</si>
  <si>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</si>
  <si>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</si>
  <si>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</si>
  <si>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</si>
  <si>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</si>
  <si>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</si>
  <si>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</si>
  <si>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</si>
  <si>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</si>
  <si>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</si>
  <si>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</si>
  <si>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</si>
  <si>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</si>
  <si>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</si>
  <si>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</si>
  <si>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</si>
  <si>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</si>
  <si>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</si>
  <si>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</si>
  <si>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</si>
  <si>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</si>
  <si>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</si>
  <si>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</si>
  <si>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</si>
  <si>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</si>
  <si>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</si>
  <si>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</si>
  <si>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</si>
  <si>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</si>
  <si>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</si>
  <si>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</si>
  <si>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</si>
  <si>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</si>
  <si>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</si>
  <si>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</si>
  <si>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</si>
  <si>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</si>
  <si>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</si>
  <si>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</si>
  <si>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</si>
  <si>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</si>
  <si>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</si>
  <si>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</si>
  <si>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</si>
  <si>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</si>
  <si>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</si>
  <si>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</si>
  <si>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</si>
  <si>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</si>
  <si>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</si>
  <si>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</si>
  <si>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</si>
  <si>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</si>
  <si>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</si>
  <si>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</si>
  <si>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</si>
  <si>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</si>
  <si>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</si>
  <si>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</si>
  <si>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</si>
  <si>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</si>
  <si>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</si>
  <si>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</si>
  <si>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</si>
  <si>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</si>
  <si>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</si>
  <si>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</si>
  <si>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</si>
  <si>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</si>
  <si>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</si>
  <si>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</si>
  <si>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</si>
  <si>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</si>
  <si>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</si>
  <si>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</si>
  <si>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</si>
  <si>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</si>
  <si>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</si>
  <si>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</si>
  <si>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</si>
  <si>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</si>
  <si>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</si>
  <si>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</si>
  <si>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</si>
  <si>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</si>
  <si>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</si>
  <si>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</si>
  <si>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</si>
  <si>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</si>
  <si>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</si>
  <si>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</si>
  <si>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</si>
  <si>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</si>
  <si>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</si>
  <si>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</si>
  <si>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</si>
  <si>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</si>
  <si>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</si>
  <si>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</si>
  <si>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</si>
  <si>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</si>
  <si>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</si>
  <si>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</si>
  <si>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</si>
  <si>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</si>
  <si>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</si>
  <si>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</si>
  <si>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</si>
  <si>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</si>
  <si>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</si>
  <si>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</si>
  <si>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</si>
  <si>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</si>
  <si>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</si>
  <si>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</si>
  <si>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</si>
  <si>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</si>
  <si>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</si>
  <si>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</si>
  <si>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</si>
  <si>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</si>
  <si>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</si>
  <si>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</si>
  <si>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</si>
  <si>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</si>
  <si>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</si>
  <si>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</si>
  <si>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</si>
  <si>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</si>
  <si>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</si>
  <si>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</si>
  <si>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</si>
  <si>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</si>
  <si>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</si>
  <si>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</si>
  <si>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</si>
  <si>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</si>
  <si>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</si>
  <si>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</si>
  <si>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</si>
  <si>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</si>
  <si>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</si>
  <si>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</si>
  <si>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</si>
  <si>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</si>
  <si>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</si>
  <si>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</si>
  <si>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</si>
  <si>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</si>
  <si>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</si>
  <si>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</si>
  <si>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</si>
  <si>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</si>
  <si>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</si>
  <si>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</si>
  <si>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</si>
  <si>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</si>
  <si>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</si>
  <si>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</si>
  <si>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</si>
  <si>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</si>
  <si>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</si>
  <si>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</si>
  <si>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</si>
  <si>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</si>
  <si>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</si>
  <si>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</si>
  <si>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</si>
  <si>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</si>
  <si>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</si>
  <si>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</si>
  <si>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</si>
  <si>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</si>
  <si>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</si>
  <si>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</si>
  <si>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</si>
  <si>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</si>
  <si>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</si>
  <si>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</si>
  <si>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</si>
  <si>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</si>
  <si>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</si>
  <si>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</si>
  <si>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</si>
  <si>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</si>
  <si>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</si>
  <si>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</si>
  <si>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</si>
  <si>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</si>
  <si>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</si>
  <si>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</si>
  <si>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</si>
  <si>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</si>
  <si>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</si>
  <si>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</si>
  <si>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</si>
  <si>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</si>
  <si>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</si>
  <si>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</si>
  <si>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</si>
  <si>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</si>
  <si>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</si>
  <si>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</si>
  <si>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</si>
  <si>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</si>
  <si>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</si>
  <si>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</si>
  <si>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</si>
  <si>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</si>
  <si>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</si>
  <si>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</si>
  <si>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</si>
  <si>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</si>
  <si>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</si>
  <si>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</si>
  <si>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</si>
  <si>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</si>
  <si>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</si>
  <si>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</si>
  <si>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</si>
  <si>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</si>
  <si>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</si>
  <si>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</si>
  <si>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</si>
  <si>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</si>
  <si>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</si>
  <si>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</si>
  <si>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</si>
  <si>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</si>
  <si>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</si>
  <si>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</si>
  <si>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</si>
  <si>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</si>
  <si>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</si>
  <si>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</si>
  <si>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</si>
  <si>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</si>
  <si>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</si>
  <si>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</si>
  <si>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</si>
  <si>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</si>
  <si>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</si>
  <si>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</si>
  <si>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</si>
  <si>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</si>
  <si>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</si>
  <si>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</si>
  <si>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</si>
  <si>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</si>
  <si>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</si>
  <si>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</si>
  <si>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</si>
  <si>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</si>
  <si>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</si>
  <si>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</si>
  <si>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</si>
  <si>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</si>
  <si>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</si>
  <si>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</si>
  <si>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</si>
  <si>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</si>
  <si>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</si>
  <si>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</si>
  <si>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</si>
  <si>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</si>
  <si>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</si>
  <si>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</si>
  <si>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</si>
  <si>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</si>
  <si>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</si>
  <si>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</si>
  <si>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</si>
  <si>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</si>
  <si>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</si>
  <si>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</si>
  <si>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</si>
  <si>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</si>
  <si>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</si>
  <si>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</si>
  <si>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</si>
  <si>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</si>
  <si>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</si>
  <si>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</si>
  <si>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</si>
  <si>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</si>
  <si>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</si>
  <si>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</si>
  <si>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</si>
  <si>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</si>
  <si>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</si>
  <si>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</si>
  <si>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</si>
  <si>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</si>
  <si>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</si>
  <si>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</si>
  <si>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</si>
  <si>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</si>
  <si>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</si>
  <si>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</si>
  <si>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</si>
  <si>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</si>
  <si>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</si>
  <si>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</si>
  <si>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</si>
  <si>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</si>
  <si>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</si>
  <si>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</si>
  <si>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</si>
  <si>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</si>
  <si>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</si>
  <si>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</si>
  <si>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</si>
  <si>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</si>
  <si>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</si>
  <si>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</si>
  <si>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</si>
  <si>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</si>
  <si>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</si>
  <si>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</si>
  <si>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</si>
  <si>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</si>
  <si>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</si>
  <si>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</si>
  <si>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</si>
  <si>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</si>
  <si>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</si>
  <si>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</si>
  <si>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</si>
  <si>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</si>
  <si>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</si>
  <si>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</si>
  <si>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</si>
  <si>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</si>
  <si>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</si>
  <si>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</si>
  <si>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</si>
  <si>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</si>
  <si>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</si>
  <si>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</si>
  <si>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</si>
  <si>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</si>
  <si>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</si>
  <si>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</si>
  <si>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</si>
  <si>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</si>
  <si>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</si>
  <si>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</si>
  <si>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</si>
  <si>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</si>
  <si>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</si>
  <si>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</si>
  <si>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</si>
  <si>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</si>
  <si>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</si>
  <si>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</si>
  <si>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</si>
  <si>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</si>
  <si>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</si>
  <si>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</si>
  <si>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</si>
  <si>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</si>
  <si>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</si>
  <si>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</si>
  <si>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</si>
  <si>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</si>
  <si>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</si>
  <si>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</si>
  <si>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</si>
  <si>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</si>
  <si>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</si>
  <si>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</si>
  <si>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</si>
  <si>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</si>
  <si>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</si>
  <si>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</si>
  <si>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</si>
  <si>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</si>
  <si>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</si>
  <si>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</si>
  <si>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</si>
  <si>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</si>
  <si>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</si>
  <si>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</si>
  <si>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</si>
  <si>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</si>
  <si>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</si>
  <si>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</si>
  <si>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</si>
  <si>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</si>
  <si>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</si>
  <si>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</si>
  <si>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</si>
  <si>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</si>
  <si>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</si>
  <si>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</si>
  <si>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</si>
  <si>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</si>
  <si>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</si>
  <si>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</si>
  <si>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</si>
  <si>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</si>
  <si>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</si>
  <si>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</si>
  <si>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</si>
  <si>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</si>
  <si>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</si>
  <si>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</si>
  <si>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</si>
  <si>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</si>
  <si>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</si>
  <si>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</si>
  <si>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</si>
  <si>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</si>
  <si>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</si>
  <si>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</si>
  <si>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</si>
  <si>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</si>
  <si>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</si>
  <si>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</si>
  <si>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</si>
  <si>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</si>
  <si>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</si>
  <si>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</si>
  <si>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</si>
  <si>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</si>
  <si>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</si>
  <si>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</si>
  <si>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</si>
  <si>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</si>
  <si>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</si>
  <si>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</si>
  <si>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</si>
  <si>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</si>
  <si>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</si>
  <si>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</si>
  <si>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</si>
  <si>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</si>
  <si>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</si>
  <si>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</si>
  <si>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</si>
  <si>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</si>
  <si>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</si>
  <si>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</si>
  <si>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</si>
  <si>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</si>
  <si>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</si>
  <si>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</si>
  <si>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</si>
  <si>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</si>
  <si>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</si>
  <si>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</si>
  <si>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</si>
  <si>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</si>
  <si>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</si>
  <si>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</si>
  <si>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</si>
  <si>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</si>
  <si>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</si>
  <si>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</si>
  <si>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</si>
  <si>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</si>
  <si>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</si>
  <si>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</si>
  <si>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</si>
  <si>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</si>
  <si>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</si>
  <si>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</si>
  <si>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</si>
  <si>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</si>
  <si>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</si>
  <si>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</si>
  <si>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</si>
  <si>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</si>
  <si>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</si>
  <si>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</si>
  <si>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</si>
  <si>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</si>
  <si>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</si>
  <si>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</si>
  <si>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</si>
  <si>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</si>
  <si>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</si>
  <si>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</si>
  <si>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</si>
  <si>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</si>
  <si>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</si>
  <si>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</si>
  <si>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</si>
  <si>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</si>
  <si>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</si>
  <si>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</si>
  <si>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</si>
  <si>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</si>
  <si>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</si>
  <si>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</si>
  <si>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</si>
  <si>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</si>
  <si>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</si>
  <si>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</si>
  <si>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</si>
  <si>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</si>
  <si>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</si>
  <si>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</si>
  <si>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</si>
  <si>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</si>
  <si>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</si>
  <si>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</si>
  <si>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</si>
  <si>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</si>
  <si>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</si>
  <si>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</si>
  <si>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</si>
  <si>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</si>
  <si>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</si>
  <si>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</si>
  <si>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</si>
  <si>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</si>
  <si>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</si>
  <si>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</si>
  <si>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</si>
  <si>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</si>
  <si>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</si>
  <si>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</si>
  <si>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</si>
  <si>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</si>
  <si>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</si>
  <si>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</si>
  <si>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</si>
  <si>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</si>
  <si>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</si>
  <si>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</si>
  <si>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</si>
  <si>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</si>
  <si>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</si>
  <si>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</si>
  <si>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</si>
  <si>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</si>
  <si>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</si>
  <si>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</si>
  <si>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</si>
  <si>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</si>
  <si>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</si>
  <si>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</si>
  <si>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</si>
  <si>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</si>
  <si>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</si>
  <si>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</si>
  <si>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</si>
  <si>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</si>
  <si>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</si>
  <si>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</si>
  <si>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</si>
  <si>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</si>
  <si>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</si>
  <si>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</si>
  <si>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</si>
  <si>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</si>
  <si>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</si>
  <si>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</si>
  <si>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</si>
  <si>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</si>
  <si>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</si>
  <si>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</si>
  <si>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</si>
  <si>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</si>
  <si>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</si>
  <si>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</si>
  <si>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</si>
  <si>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</si>
  <si>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</si>
  <si>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</si>
  <si>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</si>
  <si>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</si>
  <si>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</si>
  <si>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</si>
  <si>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</si>
  <si>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</si>
  <si>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</si>
  <si>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</si>
  <si>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</si>
  <si>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</si>
  <si>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</si>
  <si>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</si>
  <si>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</si>
  <si>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</si>
  <si>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</si>
  <si>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</si>
  <si>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</si>
  <si>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</si>
  <si>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</si>
  <si>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</si>
  <si>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</si>
  <si>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</si>
  <si>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</si>
  <si>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</si>
  <si>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</si>
  <si>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</si>
  <si>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</si>
  <si>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</si>
  <si>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</si>
  <si>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</si>
  <si>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</si>
  <si>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</si>
  <si>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</si>
  <si>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</si>
  <si>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</si>
  <si>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</si>
  <si>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</si>
  <si>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</si>
  <si>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</si>
  <si>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</si>
  <si>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</si>
  <si>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</si>
  <si>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</si>
  <si>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</si>
  <si>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</si>
  <si>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</si>
  <si>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</si>
  <si>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</si>
  <si>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</si>
  <si>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</si>
  <si>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</si>
  <si>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</si>
  <si>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</si>
  <si>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</si>
  <si>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</si>
  <si>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</si>
  <si>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</si>
  <si>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</si>
  <si>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</si>
  <si>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</si>
  <si>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</si>
  <si>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</si>
  <si>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</si>
  <si>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</si>
  <si>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</si>
  <si>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</si>
  <si>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</si>
  <si>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</si>
  <si>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</si>
  <si>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</si>
  <si>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</si>
  <si>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</si>
  <si>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</si>
  <si>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</si>
  <si>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</si>
  <si>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</si>
  <si>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</si>
  <si>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</si>
  <si>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</si>
  <si>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</si>
  <si>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</si>
  <si>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</si>
  <si>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</si>
  <si>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</si>
  <si>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</si>
  <si>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</si>
  <si>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</si>
  <si>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</si>
  <si>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</si>
  <si>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</si>
  <si>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</si>
  <si>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</si>
  <si>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</si>
  <si>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</si>
  <si>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</si>
  <si>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</si>
  <si>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</si>
  <si>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</si>
  <si>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</si>
  <si>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</si>
  <si>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</si>
  <si>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</si>
  <si>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</si>
  <si>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</si>
  <si>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</si>
  <si>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</si>
  <si>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</si>
  <si>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</si>
  <si>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</si>
  <si>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</si>
  <si>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</si>
  <si>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</si>
  <si>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</si>
  <si>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</si>
  <si>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</si>
  <si>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</si>
  <si>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</si>
  <si>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</si>
  <si>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</si>
  <si>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</si>
  <si>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</si>
  <si>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</si>
  <si>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</si>
  <si>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</si>
  <si>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</si>
  <si>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</si>
  <si>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</si>
  <si>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</si>
  <si>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</si>
  <si>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</si>
  <si>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</si>
  <si>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</si>
  <si>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</si>
  <si>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</si>
  <si>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</si>
  <si>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</si>
  <si>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</si>
  <si>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</si>
  <si>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</si>
  <si>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</si>
  <si>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</si>
  <si>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</si>
  <si>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</si>
  <si>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</si>
  <si>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</si>
  <si>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</si>
  <si>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</si>
  <si>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</si>
  <si>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</si>
  <si>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</si>
  <si>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</si>
  <si>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</si>
  <si>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</si>
  <si>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</si>
  <si>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</si>
  <si>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</si>
  <si>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</si>
  <si>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</si>
  <si>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</si>
  <si>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</si>
  <si>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</si>
  <si>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</si>
  <si>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</si>
  <si>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</si>
  <si>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</si>
  <si>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</si>
  <si>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</si>
  <si>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</si>
  <si>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</si>
  <si>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</si>
  <si>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</si>
  <si>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</si>
  <si>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</si>
  <si>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</si>
  <si>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</si>
  <si>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</si>
  <si>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</si>
  <si>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</si>
  <si>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</si>
  <si>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</si>
  <si>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</si>
  <si>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</si>
  <si>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</si>
  <si>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</si>
  <si>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</si>
  <si>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</si>
  <si>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</si>
  <si>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</si>
  <si>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</si>
  <si>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</si>
  <si>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</si>
  <si>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</si>
  <si>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</si>
  <si>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</si>
  <si>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</si>
  <si>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</si>
  <si>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</si>
  <si>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</si>
  <si>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</si>
  <si>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</si>
  <si>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</si>
  <si>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</si>
  <si>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</si>
  <si>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</si>
  <si>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</si>
  <si>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</si>
  <si>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</si>
  <si>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</si>
  <si>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</si>
  <si>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</si>
  <si>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</si>
  <si>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</si>
  <si>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</si>
  <si>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</si>
  <si>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</si>
  <si>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</si>
  <si>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</si>
  <si>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</si>
  <si>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</si>
  <si>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</si>
  <si>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</si>
  <si>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</si>
  <si>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</si>
  <si>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</si>
  <si>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</si>
  <si>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</si>
  <si>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</si>
  <si>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</si>
  <si>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</si>
  <si>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</si>
  <si>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</si>
  <si>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</si>
  <si>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</si>
  <si>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</si>
  <si>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</si>
  <si>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</si>
  <si>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</si>
  <si>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</si>
  <si>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</si>
  <si>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</si>
  <si>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</si>
  <si>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</si>
  <si>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</si>
  <si>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</si>
  <si>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</si>
  <si>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</si>
  <si>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</si>
  <si>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</si>
  <si>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</si>
  <si>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</si>
  <si>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</si>
  <si>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</si>
  <si>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</si>
  <si>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</si>
  <si>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</si>
  <si>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</si>
  <si>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</si>
  <si>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</si>
  <si>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</si>
  <si>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</si>
  <si>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</si>
  <si>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</si>
  <si>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</si>
  <si>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</si>
  <si>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</si>
  <si>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</si>
  <si>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</si>
  <si>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</si>
  <si>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</si>
  <si>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</si>
  <si>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</si>
  <si>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</si>
  <si>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</si>
  <si>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</si>
  <si>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</si>
  <si>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</si>
  <si>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</si>
  <si>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</si>
  <si>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</si>
  <si>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</si>
  <si>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</si>
  <si>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</si>
  <si>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</si>
  <si>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</si>
  <si>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</si>
  <si>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</si>
  <si>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</si>
  <si>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</si>
  <si>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</si>
  <si>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</si>
  <si>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</si>
  <si>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</si>
  <si>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</si>
  <si>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</si>
  <si>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</si>
  <si>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</si>
  <si>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</si>
  <si>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</si>
  <si>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</si>
  <si>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</si>
  <si>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</si>
  <si>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</si>
  <si>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</si>
  <si>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</si>
  <si>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</si>
  <si>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</si>
  <si>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</si>
  <si>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</si>
  <si>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</si>
  <si>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</si>
  <si>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</si>
  <si>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</si>
  <si>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</si>
  <si>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</si>
  <si>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</si>
  <si>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</si>
  <si>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</si>
  <si>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</si>
  <si>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</si>
  <si>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</si>
  <si>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</si>
  <si>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</si>
  <si>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</si>
  <si>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</si>
  <si>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</si>
  <si>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</si>
  <si>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</si>
  <si>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</si>
  <si>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</si>
  <si>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</si>
  <si>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</si>
  <si>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</si>
  <si>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</si>
  <si>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</si>
  <si>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</si>
  <si>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</si>
  <si>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</si>
  <si>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</si>
  <si>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</si>
  <si>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</si>
  <si>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</si>
  <si>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</si>
  <si>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</si>
  <si>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</si>
  <si>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</si>
  <si>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</si>
  <si>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</si>
  <si>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</si>
  <si>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</si>
  <si>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</si>
  <si>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</si>
  <si>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</si>
  <si>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</si>
  <si>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</si>
  <si>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</si>
  <si>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</si>
  <si>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</si>
  <si>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</si>
  <si>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</si>
  <si>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</si>
  <si>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</si>
  <si>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</si>
  <si>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</si>
  <si>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</si>
  <si>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</si>
  <si>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</si>
  <si>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</si>
  <si>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</si>
  <si>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</si>
  <si>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</si>
  <si>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</si>
  <si>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</si>
  <si>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</si>
  <si>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</si>
  <si>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</si>
  <si>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</si>
  <si>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</si>
  <si>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</si>
  <si>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</si>
  <si>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</si>
  <si>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</si>
  <si>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</si>
  <si>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</si>
  <si>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</si>
  <si>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</si>
  <si>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</si>
  <si>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</si>
  <si>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</si>
  <si>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</si>
  <si>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</si>
  <si>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</si>
  <si>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</si>
  <si>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</si>
  <si>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</si>
  <si>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</si>
  <si>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</si>
  <si>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</si>
  <si>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</si>
  <si>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</si>
  <si>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</si>
  <si>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</si>
  <si>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</si>
  <si>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</si>
  <si>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</si>
  <si>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</si>
  <si>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</si>
  <si>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</si>
  <si>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</si>
  <si>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</si>
  <si>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</si>
  <si>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</si>
  <si>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</si>
  <si>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</si>
  <si>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</si>
  <si>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</si>
  <si>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</si>
  <si>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</si>
  <si>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</si>
  <si>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</si>
  <si>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</si>
  <si>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</si>
  <si>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</si>
  <si>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</si>
  <si>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</si>
  <si>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</si>
  <si>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</si>
  <si>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</si>
  <si>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</si>
  <si>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</si>
  <si>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</si>
  <si>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</si>
  <si>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</si>
  <si>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</si>
  <si>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</si>
  <si>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</si>
  <si>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</si>
  <si>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</si>
  <si>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</si>
  <si>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</si>
  <si>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</si>
  <si>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</si>
  <si>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</si>
  <si>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</si>
  <si>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</si>
  <si>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</si>
  <si>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</si>
  <si>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</si>
  <si>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</si>
  <si>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</si>
  <si>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</si>
  <si>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</si>
  <si>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</si>
  <si>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</si>
  <si>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</si>
  <si>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</si>
  <si>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</si>
  <si>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</si>
  <si>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</si>
  <si>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</si>
  <si>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</si>
  <si>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</si>
  <si>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</si>
  <si>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</si>
  <si>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</si>
  <si>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</si>
  <si>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</si>
  <si>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</si>
  <si>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</si>
  <si>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</si>
  <si>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</si>
  <si>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</si>
  <si>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</si>
  <si>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</si>
  <si>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</si>
  <si>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</si>
  <si>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</si>
  <si>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</si>
  <si>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</si>
  <si>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</si>
  <si>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</si>
  <si>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</si>
  <si>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</si>
  <si>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</si>
  <si>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</si>
  <si>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</si>
  <si>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</si>
  <si>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</si>
  <si>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</si>
  <si>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</si>
  <si>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</si>
  <si>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</si>
  <si>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</si>
  <si>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</si>
  <si>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</si>
  <si>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</si>
  <si>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</si>
  <si>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</si>
  <si>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</si>
  <si>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</si>
  <si>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</si>
  <si>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</si>
  <si>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</si>
  <si>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</si>
  <si>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</si>
  <si>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</si>
  <si>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</si>
  <si>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</si>
  <si>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</si>
  <si>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</si>
  <si>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</si>
  <si>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</si>
  <si>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</si>
  <si>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</si>
  <si>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</si>
  <si>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</si>
  <si>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</si>
  <si>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</si>
  <si>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</si>
  <si>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</si>
  <si>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</si>
  <si>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</si>
  <si>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</si>
  <si>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</si>
  <si>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</si>
  <si>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</si>
  <si>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</si>
  <si>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</si>
  <si>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</si>
  <si>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</si>
  <si>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</si>
  <si>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</si>
  <si>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</si>
  <si>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</si>
  <si>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</si>
  <si>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</si>
  <si>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</si>
  <si>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</si>
  <si>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</si>
  <si>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</si>
  <si>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</si>
  <si>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</si>
  <si>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</si>
  <si>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</si>
  <si>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</si>
  <si>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</si>
  <si>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</si>
  <si>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</si>
  <si>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</si>
  <si>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</si>
  <si>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</si>
  <si>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</si>
  <si>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</si>
  <si>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</si>
  <si>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</si>
  <si>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</si>
  <si>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</si>
  <si>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</si>
  <si>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</si>
  <si>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</si>
  <si>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</si>
  <si>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</si>
  <si>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</si>
  <si>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</si>
  <si>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</si>
  <si>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</si>
  <si>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</si>
  <si>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</si>
  <si>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</si>
  <si>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</si>
  <si>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</si>
  <si>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</si>
  <si>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</si>
  <si>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</si>
  <si>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</si>
  <si>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</si>
  <si>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</si>
  <si>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</si>
  <si>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</si>
  <si>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</si>
  <si>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</si>
  <si>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</si>
  <si>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</si>
  <si>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</si>
  <si>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</si>
  <si>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</si>
  <si>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</si>
  <si>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</si>
  <si>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</si>
  <si>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</si>
  <si>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</si>
  <si>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</si>
  <si>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</si>
  <si>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</si>
  <si>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</si>
  <si>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</si>
  <si>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</si>
  <si>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</si>
  <si>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</si>
  <si>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</si>
  <si>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</si>
  <si>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</si>
  <si>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</si>
  <si>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</si>
  <si>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</si>
  <si>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</si>
  <si>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</si>
  <si>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</si>
  <si>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</si>
  <si>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</si>
  <si>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</si>
  <si>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</si>
  <si>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</si>
  <si>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</si>
  <si>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</si>
  <si>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</si>
  <si>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</si>
  <si>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</si>
  <si>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</si>
  <si>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</si>
  <si>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</si>
  <si>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</si>
  <si>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</si>
  <si>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</si>
  <si>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</si>
  <si>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</si>
  <si>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</si>
  <si>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</si>
  <si>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</si>
  <si>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</si>
  <si>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</si>
  <si>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</si>
  <si>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</si>
  <si>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</si>
  <si>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</si>
  <si>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</si>
  <si>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</si>
  <si>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</si>
  <si>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</si>
  <si>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</si>
  <si>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</si>
  <si>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</si>
  <si>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</si>
  <si>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</si>
  <si>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</si>
  <si>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</si>
  <si>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</si>
  <si>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</si>
  <si>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</si>
  <si>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</si>
  <si>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</si>
  <si>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</si>
  <si>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</si>
  <si>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</si>
  <si>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</si>
  <si>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</si>
  <si>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</si>
  <si>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</si>
  <si>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</si>
  <si>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</si>
  <si>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</si>
  <si>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</si>
  <si>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</si>
  <si>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</si>
  <si>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</si>
  <si>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</si>
  <si>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</si>
  <si>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</si>
  <si>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</si>
  <si>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</si>
  <si>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</si>
  <si>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</si>
  <si>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</si>
  <si>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</si>
  <si>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</si>
  <si>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</si>
  <si>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</si>
  <si>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</si>
  <si>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</si>
  <si>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</si>
  <si>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</si>
  <si>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</si>
  <si>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</si>
  <si>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</si>
  <si>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</si>
  <si>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</si>
  <si>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</si>
  <si>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</si>
  <si>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</si>
  <si>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</si>
  <si>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</si>
  <si>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</si>
  <si>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</si>
  <si>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</si>
  <si>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</si>
  <si>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</si>
  <si>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</si>
  <si>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</si>
  <si>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</si>
  <si>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</si>
  <si>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</si>
  <si>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</si>
  <si>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</si>
  <si>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</si>
  <si>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</si>
  <si>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</si>
  <si>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</si>
  <si>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</si>
  <si>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</si>
  <si>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</si>
  <si>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</si>
  <si>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</si>
  <si>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</si>
  <si>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</si>
  <si>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</si>
  <si>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</si>
  <si>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</si>
  <si>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</si>
  <si>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</si>
  <si>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</si>
  <si>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</si>
  <si>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</si>
  <si>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</si>
  <si>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</si>
  <si>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</si>
  <si>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</si>
  <si>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</si>
  <si>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</si>
  <si>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</si>
  <si>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</si>
  <si>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</si>
  <si>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</si>
  <si>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</si>
  <si>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</si>
  <si>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</si>
  <si>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</si>
  <si>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</si>
  <si>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</si>
  <si>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</si>
  <si>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</si>
  <si>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</si>
  <si>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</si>
  <si>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</si>
  <si>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</si>
  <si>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</si>
  <si>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</si>
  <si>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</si>
  <si>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</si>
  <si>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</si>
  <si>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</si>
  <si>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</si>
  <si>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</si>
  <si>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</si>
  <si>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</si>
  <si>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</si>
  <si>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</si>
  <si>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</si>
  <si>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</si>
  <si>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</si>
  <si>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</si>
  <si>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</si>
  <si>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</si>
  <si>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</si>
  <si>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</si>
  <si>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</si>
  <si>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</si>
  <si>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</si>
  <si>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</si>
  <si>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</si>
  <si>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</si>
  <si>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</si>
  <si>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</si>
  <si>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</si>
  <si>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</si>
  <si>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</si>
  <si>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</si>
  <si>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</si>
  <si>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</si>
  <si>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</si>
  <si>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</si>
  <si>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</si>
  <si>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</si>
  <si>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</si>
  <si>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</si>
  <si>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</si>
  <si>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</si>
  <si>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</si>
  <si>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</si>
  <si>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</si>
  <si>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</si>
  <si>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</si>
  <si>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</si>
  <si>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</si>
  <si>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</si>
  <si>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</si>
  <si>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</si>
  <si>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</si>
  <si>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</si>
  <si>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</si>
  <si>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</si>
  <si>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</si>
  <si>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</si>
  <si>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</si>
  <si>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</si>
  <si>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</si>
  <si>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</si>
  <si>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</si>
  <si>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</si>
  <si>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</si>
  <si>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</si>
  <si>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</si>
  <si>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</si>
  <si>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</si>
  <si>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</si>
  <si>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</si>
  <si>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</si>
  <si>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</si>
  <si>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</si>
  <si>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</si>
  <si>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</si>
  <si>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</si>
  <si>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</si>
  <si>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</si>
  <si>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</si>
  <si>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</si>
  <si>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</si>
  <si>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</si>
  <si>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</si>
  <si>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</si>
  <si>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</si>
  <si>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</si>
  <si>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</si>
  <si>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</si>
  <si>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</si>
  <si>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</si>
  <si>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</si>
  <si>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</si>
  <si>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</si>
  <si>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</si>
  <si>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</si>
  <si>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</si>
  <si>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</si>
  <si>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</si>
  <si>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</si>
  <si>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</si>
  <si>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</si>
  <si>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</si>
  <si>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</si>
  <si>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</si>
  <si>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</si>
  <si>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</si>
  <si>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</si>
  <si>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</si>
  <si>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</si>
  <si>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</si>
  <si>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</si>
  <si>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</si>
  <si>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</si>
  <si>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</si>
  <si>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</si>
  <si>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</si>
  <si>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</si>
  <si>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</si>
  <si>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</si>
  <si>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</si>
  <si>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</si>
  <si>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</si>
  <si>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</si>
  <si>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</si>
  <si>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</si>
  <si>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</si>
  <si>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</si>
  <si>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</si>
  <si>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</si>
  <si>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</si>
  <si>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</si>
  <si>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</si>
  <si>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</si>
  <si>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</si>
  <si>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</si>
  <si>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</si>
  <si>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</si>
  <si>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</si>
  <si>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</si>
  <si>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</si>
  <si>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</si>
  <si>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</si>
  <si>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</si>
  <si>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</si>
  <si>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</si>
  <si>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</si>
  <si>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</si>
  <si>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</si>
  <si>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</si>
  <si>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</si>
  <si>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</si>
  <si>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</si>
  <si>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</si>
  <si>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</si>
  <si>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</si>
  <si>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</si>
  <si>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</si>
  <si>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</si>
  <si>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</si>
  <si>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</si>
  <si>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</si>
  <si>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</si>
  <si>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</si>
  <si>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</si>
  <si>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</si>
  <si>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</si>
  <si>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</si>
  <si>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</si>
  <si>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</si>
  <si>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</si>
  <si>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</si>
  <si>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</si>
  <si>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</si>
  <si>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</si>
  <si>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</si>
  <si>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</si>
  <si>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</si>
  <si>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</si>
  <si>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</si>
  <si>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</si>
  <si>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</si>
  <si>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</si>
  <si>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</si>
  <si>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</si>
  <si>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</si>
  <si>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</si>
  <si>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</si>
  <si>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</si>
  <si>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</si>
  <si>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</si>
  <si>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</si>
  <si>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</si>
  <si>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</si>
  <si>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</si>
  <si>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</si>
  <si>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</si>
  <si>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</si>
  <si>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</si>
  <si>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</si>
  <si>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</si>
  <si>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</si>
  <si>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</si>
  <si>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</si>
  <si>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</si>
  <si>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</si>
  <si>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</si>
  <si>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</si>
  <si>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</si>
  <si>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</si>
  <si>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</si>
  <si>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</si>
  <si>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</si>
  <si>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</si>
  <si>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</si>
  <si>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</si>
  <si>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</si>
  <si>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</si>
  <si>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</si>
  <si>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</si>
  <si>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</si>
  <si>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</si>
  <si>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</si>
  <si>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</si>
  <si>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</si>
  <si>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</si>
  <si>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</si>
  <si>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</si>
  <si>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</si>
  <si>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</si>
  <si>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</si>
  <si>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</si>
  <si>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</si>
  <si>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</si>
  <si>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</si>
  <si>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</si>
  <si>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</si>
  <si>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</si>
  <si>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</si>
  <si>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</si>
  <si>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</si>
  <si>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</si>
  <si>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</si>
  <si>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</si>
  <si>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</si>
  <si>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</si>
  <si>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</si>
  <si>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</si>
  <si>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</si>
  <si>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</si>
  <si>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</si>
  <si>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</si>
  <si>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</si>
  <si>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</si>
  <si>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</si>
  <si>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</si>
  <si>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</si>
  <si>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</si>
  <si>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</si>
  <si>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</si>
  <si>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</si>
  <si>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</si>
  <si>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</si>
  <si>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</si>
  <si>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</si>
  <si>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</si>
  <si>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</si>
  <si>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</si>
  <si>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</si>
  <si>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</si>
  <si>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</si>
  <si>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</si>
  <si>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</si>
  <si>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</si>
  <si>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</si>
  <si>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</si>
  <si>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</si>
  <si>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</si>
  <si>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</si>
  <si>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</si>
  <si>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</si>
  <si>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</si>
  <si>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</si>
  <si>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</si>
  <si>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</si>
  <si>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</si>
  <si>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</si>
  <si>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</si>
  <si>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</si>
  <si>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</si>
  <si>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</si>
  <si>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</si>
  <si>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</si>
  <si>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</si>
  <si>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</si>
  <si>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</si>
  <si>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</si>
  <si>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</si>
  <si>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</si>
  <si>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</si>
  <si>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</si>
  <si>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</si>
  <si>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</si>
  <si>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</si>
  <si>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</si>
  <si>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</si>
  <si>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</si>
  <si>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</si>
  <si>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</si>
  <si>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</si>
  <si>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</si>
  <si>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</si>
  <si>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</si>
  <si>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</si>
  <si>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</si>
  <si>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</si>
  <si>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</si>
  <si>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</si>
  <si>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</si>
  <si>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</si>
  <si>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</si>
  <si>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</si>
  <si>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</si>
  <si>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</si>
  <si>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</si>
  <si>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</si>
  <si>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</si>
  <si>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</si>
  <si>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</si>
  <si>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</si>
  <si>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</si>
  <si>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</si>
  <si>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</si>
  <si>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</si>
  <si>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</si>
  <si>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</si>
  <si>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</si>
  <si>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</si>
  <si>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</si>
  <si>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</si>
  <si>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</si>
  <si>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</si>
  <si>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</si>
  <si>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</si>
  <si>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</si>
  <si>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</si>
  <si>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</si>
  <si>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</si>
  <si>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</si>
  <si>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</si>
  <si>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</si>
  <si>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</si>
  <si>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</si>
  <si>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</si>
  <si>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</si>
  <si>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</si>
  <si>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</si>
  <si>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</si>
  <si>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</si>
  <si>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</si>
  <si>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</si>
  <si>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</si>
  <si>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</si>
  <si>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</si>
  <si>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</si>
  <si>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</si>
  <si>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</si>
  <si>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</si>
  <si>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</si>
  <si>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</si>
  <si>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</si>
  <si>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</si>
  <si>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</si>
  <si>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</si>
  <si>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</si>
  <si>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</si>
  <si>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</si>
  <si>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</si>
  <si>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</si>
  <si>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</si>
  <si>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</si>
  <si>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</si>
  <si>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</si>
  <si>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</si>
  <si>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</si>
  <si>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</si>
  <si>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</si>
  <si>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</si>
  <si>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</si>
  <si>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</si>
  <si>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</si>
  <si>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</si>
  <si>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</si>
  <si>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</si>
  <si>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</si>
  <si>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</si>
  <si>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</si>
  <si>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</si>
  <si>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</si>
  <si>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</si>
  <si>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</si>
  <si>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</si>
  <si>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</si>
  <si>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</si>
  <si>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</si>
  <si>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</si>
  <si>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</si>
  <si>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</si>
  <si>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</si>
  <si>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</si>
  <si>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</si>
  <si>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</si>
  <si>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</si>
  <si>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</si>
  <si>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</si>
  <si>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</si>
  <si>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</si>
  <si>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</si>
  <si>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</si>
  <si>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</si>
  <si>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</si>
  <si>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</si>
  <si>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</si>
  <si>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</si>
  <si>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</si>
  <si>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</si>
  <si>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</si>
  <si>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</si>
  <si>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</si>
  <si>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</si>
  <si>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</si>
  <si>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</si>
  <si>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</si>
  <si>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</si>
  <si>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</si>
  <si>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</si>
  <si>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</si>
  <si>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</si>
  <si>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</si>
  <si>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</si>
  <si>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</si>
  <si>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</si>
  <si>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</si>
  <si>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</si>
  <si>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</si>
  <si>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</si>
  <si>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</si>
  <si>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</si>
  <si>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</si>
  <si>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</si>
  <si>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</si>
  <si>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</si>
  <si>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</si>
  <si>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</si>
  <si>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</si>
  <si>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</si>
  <si>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</si>
  <si>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</si>
  <si>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</si>
  <si>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</si>
  <si>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</si>
  <si>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</si>
  <si>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</si>
  <si>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</si>
  <si>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</si>
  <si>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</si>
  <si>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</si>
  <si>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</si>
  <si>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</si>
  <si>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</si>
  <si>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</si>
  <si>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</si>
  <si>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</si>
  <si>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</si>
  <si>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</si>
  <si>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</si>
  <si>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</si>
  <si>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</si>
  <si>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</si>
  <si>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</si>
  <si>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</si>
  <si>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</si>
  <si>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</si>
  <si>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</si>
  <si>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</si>
  <si>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</si>
  <si>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</si>
  <si>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</si>
  <si>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</si>
  <si>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</si>
  <si>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</si>
  <si>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</si>
  <si>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</si>
  <si>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</si>
  <si>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</si>
  <si>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</si>
  <si>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</si>
  <si>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</si>
  <si>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</si>
  <si>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</si>
  <si>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</si>
  <si>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</si>
  <si>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</si>
  <si>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</si>
  <si>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</si>
  <si>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</si>
  <si>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</si>
  <si>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</si>
  <si>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</si>
  <si>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</si>
  <si>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</si>
  <si>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</si>
  <si>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</si>
  <si>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</si>
  <si>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</si>
  <si>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</si>
  <si>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</si>
  <si>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</si>
  <si>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</si>
  <si>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</si>
  <si>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</si>
  <si>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</si>
  <si>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</si>
  <si>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</si>
  <si>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</si>
  <si>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</si>
  <si>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</si>
  <si>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</si>
  <si>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</si>
  <si>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</si>
  <si>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</si>
  <si>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</si>
  <si>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</si>
  <si>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</si>
  <si>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</si>
  <si>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</si>
  <si>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</si>
  <si>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</si>
  <si>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</si>
  <si>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</si>
  <si>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</si>
  <si>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</si>
  <si>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</si>
  <si>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</si>
  <si>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</si>
  <si>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</si>
  <si>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</si>
  <si>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</si>
  <si>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</si>
  <si>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</si>
  <si>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</si>
  <si>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</si>
  <si>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</si>
  <si>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</si>
  <si>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</si>
  <si>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</si>
  <si>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</si>
  <si>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</si>
  <si>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</si>
  <si>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</si>
  <si>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</si>
  <si>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</si>
  <si>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</si>
  <si>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</si>
  <si>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</si>
  <si>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</si>
  <si>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</si>
  <si>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</si>
  <si>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</si>
  <si>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</si>
  <si>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</si>
  <si>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</si>
  <si>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</si>
  <si>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</si>
  <si>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</si>
  <si>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</si>
  <si>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</si>
  <si>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</si>
  <si>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</si>
  <si>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</si>
  <si>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</si>
  <si>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</si>
  <si>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</si>
  <si>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</si>
  <si>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</si>
  <si>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</si>
  <si>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</si>
  <si>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</si>
  <si>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</si>
  <si>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</si>
  <si>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</si>
  <si>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</si>
  <si>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</si>
  <si>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</si>
  <si>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</si>
  <si>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</si>
  <si>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</si>
  <si>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</si>
  <si>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</si>
  <si>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</si>
  <si>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</si>
  <si>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</si>
  <si>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</si>
  <si>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</si>
  <si>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</si>
  <si>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</si>
  <si>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</si>
  <si>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</si>
  <si>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</si>
  <si>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</si>
  <si>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</si>
  <si>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</si>
  <si>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</si>
  <si>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</si>
  <si>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</si>
  <si>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</si>
  <si>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</si>
  <si>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</si>
  <si>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</si>
  <si>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</si>
  <si>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</si>
  <si>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</si>
  <si>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</si>
  <si>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</si>
  <si>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</si>
  <si>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</si>
  <si>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</si>
  <si>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</si>
  <si>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</si>
  <si>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</si>
  <si>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</si>
  <si>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</si>
  <si>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</si>
  <si>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</si>
  <si>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</si>
  <si>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</si>
  <si>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</si>
  <si>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</si>
  <si>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</si>
  <si>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</si>
  <si>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</si>
  <si>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</si>
  <si>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</si>
  <si>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</si>
  <si>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</si>
  <si>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</si>
  <si>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</si>
  <si>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</si>
  <si>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</si>
  <si>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</si>
  <si>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</si>
  <si>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</si>
  <si>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</si>
  <si>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</si>
  <si>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</si>
  <si>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</si>
  <si>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</si>
  <si>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</si>
  <si>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</si>
  <si>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</si>
  <si>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</si>
  <si>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</si>
  <si>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</si>
  <si>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</si>
  <si>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</si>
  <si>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</si>
  <si>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</si>
  <si>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</si>
  <si>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</si>
  <si>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</si>
  <si>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</si>
  <si>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</si>
  <si>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</si>
  <si>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</si>
  <si>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</si>
  <si>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</si>
  <si>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</si>
  <si>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</si>
  <si>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</si>
  <si>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</si>
  <si>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</si>
  <si>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</si>
  <si>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</si>
  <si>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</si>
  <si>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</si>
  <si>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</si>
  <si>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</si>
  <si>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</si>
  <si>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</si>
  <si>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</si>
  <si>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</si>
  <si>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</si>
  <si>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</si>
  <si>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</si>
  <si>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</si>
  <si>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</si>
  <si>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</si>
  <si>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</si>
  <si>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</si>
  <si>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</si>
  <si>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</si>
  <si>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</si>
  <si>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</si>
  <si>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</si>
  <si>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</si>
  <si>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</si>
  <si>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</si>
  <si>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</si>
  <si>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</si>
  <si>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</si>
  <si>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</si>
  <si>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</si>
  <si>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</si>
  <si>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</si>
  <si>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</si>
  <si>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</si>
  <si>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</si>
  <si>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</si>
  <si>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</si>
  <si>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</si>
  <si>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</si>
  <si>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</si>
  <si>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</si>
  <si>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</si>
  <si>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</si>
  <si>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</si>
  <si>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</si>
  <si>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</si>
  <si>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</si>
  <si>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</si>
  <si>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</si>
  <si>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</si>
  <si>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</si>
  <si>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</si>
  <si>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</si>
  <si>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</si>
  <si>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</si>
  <si>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</si>
  <si>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</si>
  <si>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</si>
  <si>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</si>
  <si>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</si>
  <si>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</si>
  <si>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</si>
  <si>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</si>
  <si>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</si>
  <si>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</si>
  <si>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</si>
  <si>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</si>
  <si>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</si>
  <si>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</si>
  <si>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</si>
  <si>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</si>
  <si>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</si>
  <si>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</si>
  <si>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</si>
  <si>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</si>
  <si>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</si>
  <si>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</si>
  <si>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</si>
  <si>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</si>
  <si>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</si>
  <si>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</si>
  <si>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</si>
  <si>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</si>
  <si>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</si>
  <si>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</si>
  <si>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</si>
  <si>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</si>
  <si>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</si>
  <si>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</si>
  <si>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</si>
  <si>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</si>
  <si>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</si>
  <si>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</si>
  <si>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</si>
  <si>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</si>
  <si>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</si>
  <si>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</si>
  <si>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</si>
  <si>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</si>
  <si>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</si>
  <si>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</si>
  <si>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</si>
  <si>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</si>
  <si>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</si>
  <si>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</si>
  <si>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</si>
  <si>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</si>
  <si>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</si>
  <si>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</si>
  <si>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</si>
  <si>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</si>
  <si>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</si>
  <si>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</si>
  <si>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</si>
  <si>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</si>
  <si>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</si>
  <si>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</si>
  <si>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</si>
  <si>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</si>
  <si>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</si>
  <si>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</si>
  <si>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</si>
  <si>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</si>
  <si>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</si>
  <si>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</si>
  <si>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</si>
  <si>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</si>
  <si>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</si>
  <si>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</si>
  <si>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</si>
  <si>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</si>
  <si>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</si>
  <si>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</si>
  <si>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</si>
  <si>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</si>
  <si>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</si>
  <si>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</si>
  <si>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</si>
  <si>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</si>
  <si>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</si>
  <si>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</si>
  <si>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</si>
  <si>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</si>
  <si>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</si>
  <si>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</si>
  <si>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</si>
  <si>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</si>
  <si>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</si>
  <si>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</si>
  <si>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</si>
  <si>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</si>
  <si>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</si>
  <si>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</si>
  <si>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</si>
  <si>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</si>
  <si>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</si>
  <si>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</si>
  <si>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</si>
  <si>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</si>
  <si>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</si>
  <si>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</si>
  <si>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</si>
  <si>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</si>
  <si>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</si>
  <si>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</si>
  <si>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</si>
  <si>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</si>
  <si>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</si>
  <si>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</si>
  <si>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</si>
  <si>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</si>
  <si>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</si>
  <si>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</si>
  <si>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</si>
  <si>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</si>
  <si>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</si>
  <si>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</si>
  <si>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</si>
  <si>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</si>
  <si>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</si>
  <si>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</si>
  <si>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</si>
  <si>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</si>
  <si>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</si>
  <si>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</si>
  <si>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</si>
  <si>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</si>
  <si>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</si>
  <si>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</si>
  <si>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</si>
  <si>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</si>
  <si>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</si>
  <si>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</si>
  <si>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</si>
  <si>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</si>
  <si>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</si>
  <si>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</si>
  <si>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</si>
  <si>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</si>
  <si>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</si>
  <si>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</si>
  <si>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</si>
  <si>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</si>
  <si>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</si>
  <si>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</si>
  <si>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</si>
  <si>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</si>
  <si>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</si>
  <si>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</si>
  <si>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</si>
  <si>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</si>
  <si>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</si>
  <si>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</si>
  <si>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</si>
  <si>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</si>
  <si>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</si>
  <si>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</si>
  <si>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</si>
  <si>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</si>
  <si>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</si>
  <si>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</si>
  <si>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</si>
  <si>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</si>
  <si>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</si>
  <si>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</si>
  <si>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</si>
  <si>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</si>
  <si>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</si>
  <si>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</si>
  <si>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</si>
  <si>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</si>
  <si>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</si>
  <si>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</si>
  <si>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</si>
  <si>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</si>
  <si>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</si>
  <si>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</si>
  <si>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</si>
  <si>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</si>
  <si>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</si>
  <si>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</si>
  <si>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</si>
  <si>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</si>
  <si>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</si>
  <si>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</si>
  <si>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</si>
  <si>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</si>
  <si>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</si>
  <si>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</si>
  <si>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</si>
  <si>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</si>
  <si>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</si>
  <si>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</si>
  <si>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</si>
  <si>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</si>
  <si>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</si>
  <si>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</si>
  <si>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</si>
  <si>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</si>
  <si>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</si>
  <si>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</si>
  <si>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</si>
  <si>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</si>
  <si>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</si>
  <si>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</si>
  <si>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</si>
  <si>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</si>
  <si>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</si>
  <si>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</si>
  <si>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</si>
  <si>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</si>
  <si>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</si>
  <si>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</si>
  <si>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</si>
  <si>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</si>
  <si>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</si>
  <si>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</si>
  <si>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</si>
  <si>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</si>
  <si>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</si>
  <si>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</si>
  <si>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</si>
  <si>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</si>
  <si>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</si>
  <si>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</si>
  <si>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</si>
  <si>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</si>
  <si>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</si>
  <si>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</si>
  <si>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</si>
  <si>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</si>
  <si>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</si>
  <si>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</si>
  <si>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</si>
  <si>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</si>
  <si>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</si>
  <si>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</si>
  <si>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</si>
  <si>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</si>
  <si>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</si>
  <si>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</si>
  <si>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</si>
  <si>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</si>
  <si>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</si>
  <si>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</si>
  <si>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</si>
  <si>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</si>
  <si>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</si>
  <si>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</si>
  <si>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</si>
  <si>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</si>
  <si>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</si>
  <si>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</si>
  <si>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</si>
  <si>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</si>
  <si>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</si>
  <si>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</si>
  <si>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</si>
  <si>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</si>
  <si>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</si>
  <si>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</si>
  <si>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</si>
  <si>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</si>
  <si>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</si>
  <si>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</si>
  <si>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</si>
  <si>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</si>
  <si>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</si>
  <si>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</si>
  <si>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</si>
  <si>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</si>
  <si>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</si>
  <si>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</si>
  <si>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</si>
  <si>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</si>
  <si>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</si>
  <si>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</si>
  <si>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</si>
  <si>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</si>
  <si>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</si>
  <si>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</si>
  <si>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</si>
  <si>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</si>
  <si>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</si>
  <si>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</si>
  <si>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</si>
  <si>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</si>
  <si>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</si>
  <si>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</si>
  <si>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</si>
  <si>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</si>
  <si>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</si>
  <si>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</si>
  <si>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</si>
  <si>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</si>
  <si>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</si>
  <si>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</si>
  <si>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</si>
  <si>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</si>
  <si>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</si>
  <si>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</si>
  <si>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</si>
  <si>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</si>
  <si>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</si>
  <si>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</si>
  <si>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</si>
  <si>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</si>
  <si>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</si>
  <si>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</si>
  <si>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</si>
  <si>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</si>
  <si>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</si>
  <si>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</si>
  <si>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</si>
  <si>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</si>
  <si>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</si>
  <si>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</si>
  <si>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</si>
  <si>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</si>
  <si>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</si>
  <si>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</si>
  <si>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</si>
  <si>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</si>
  <si>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</si>
  <si>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</si>
  <si>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</si>
  <si>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</si>
  <si>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</si>
  <si>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</si>
  <si>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</si>
  <si>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</si>
  <si>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</si>
  <si>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</si>
  <si>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</si>
  <si>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</si>
  <si>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</si>
  <si>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</si>
  <si>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</si>
  <si>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</si>
  <si>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</si>
  <si>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</si>
  <si>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</si>
  <si>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</si>
  <si>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</si>
  <si>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</si>
  <si>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</si>
  <si>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</si>
  <si>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</si>
  <si>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</si>
  <si>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</si>
  <si>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</si>
  <si>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</si>
  <si>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</si>
  <si>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</si>
  <si>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</si>
  <si>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</si>
  <si>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</si>
  <si>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</si>
  <si>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</si>
  <si>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</si>
  <si>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</si>
  <si>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</si>
  <si>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</si>
  <si>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</si>
  <si>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</si>
  <si>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</si>
  <si>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</si>
  <si>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</si>
  <si>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</si>
  <si>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</si>
  <si>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</si>
  <si>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</si>
  <si>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</si>
  <si>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</si>
  <si>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</si>
  <si>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</si>
  <si>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</si>
  <si>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</si>
  <si>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</si>
  <si>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</si>
  <si>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</si>
  <si>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</si>
  <si>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</si>
  <si>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</si>
  <si>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</si>
  <si>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</si>
  <si>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</si>
  <si>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</si>
  <si>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</si>
  <si>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</si>
  <si>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</si>
  <si>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</si>
  <si>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</si>
  <si>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</si>
  <si>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</si>
  <si>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</si>
  <si>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</si>
  <si>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</si>
  <si>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</si>
  <si>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</si>
  <si>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</si>
  <si>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</si>
  <si>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</si>
  <si>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</si>
  <si>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</si>
  <si>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</si>
  <si>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</si>
  <si>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</si>
  <si>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</si>
  <si>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</si>
  <si>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</si>
  <si>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</si>
  <si>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</si>
  <si>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</si>
  <si>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</si>
  <si>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</si>
  <si>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</si>
  <si>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</si>
  <si>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</si>
  <si>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</si>
  <si>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</si>
  <si>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</si>
  <si>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</si>
  <si>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</si>
  <si>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</si>
  <si>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</si>
  <si>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</si>
  <si>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</si>
  <si>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</si>
  <si>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</si>
  <si>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</si>
  <si>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</si>
  <si>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</si>
  <si>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</si>
  <si>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</si>
  <si>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</si>
  <si>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</si>
  <si>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</si>
  <si>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</si>
  <si>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</si>
  <si>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</si>
  <si>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</si>
  <si>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</si>
  <si>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</si>
  <si>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</si>
  <si>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</si>
  <si>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</si>
  <si>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</si>
  <si>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</si>
  <si>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</si>
  <si>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</si>
  <si>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</si>
  <si>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</si>
  <si>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</si>
  <si>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</si>
  <si>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</si>
  <si>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</si>
  <si>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</si>
  <si>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</si>
  <si>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</si>
  <si>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</si>
  <si>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</si>
  <si>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</si>
  <si>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</si>
  <si>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</si>
  <si>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</si>
  <si>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</si>
  <si>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</si>
  <si>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</si>
  <si>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</si>
  <si>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</si>
  <si>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</si>
  <si>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</si>
  <si>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</si>
  <si>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</si>
  <si>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</si>
  <si>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</si>
  <si>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</si>
  <si>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</si>
  <si>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</si>
  <si>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</si>
  <si>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</si>
  <si>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</si>
  <si>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</si>
  <si>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</si>
  <si>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</si>
  <si>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</si>
  <si>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</si>
  <si>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</si>
  <si>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</si>
  <si>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</si>
  <si>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</si>
  <si>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</si>
  <si>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</si>
  <si>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</si>
  <si>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</si>
  <si>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</si>
  <si>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</si>
  <si>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</si>
  <si>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</si>
  <si>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</si>
  <si>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</si>
  <si>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</si>
  <si>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</si>
  <si>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</si>
  <si>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</si>
  <si>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</si>
  <si>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</si>
  <si>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</si>
  <si>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</si>
  <si>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</si>
  <si>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</si>
  <si>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</si>
  <si>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</si>
  <si>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</si>
  <si>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</si>
  <si>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</si>
  <si>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</si>
  <si>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</si>
  <si>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</si>
  <si>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</si>
  <si>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</si>
  <si>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</si>
  <si>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</si>
  <si>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</si>
  <si>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</si>
  <si>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</si>
  <si>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</si>
  <si>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</si>
  <si>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</si>
  <si>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</si>
  <si>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</si>
  <si>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</si>
  <si>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</si>
  <si>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</si>
  <si>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</si>
  <si>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</si>
  <si>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</si>
  <si>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</si>
  <si>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</si>
  <si>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</si>
  <si>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</si>
  <si>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</si>
  <si>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</si>
  <si>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</si>
  <si>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</si>
  <si>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</si>
  <si>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</si>
  <si>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</si>
  <si>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</si>
  <si>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</si>
  <si>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</si>
  <si>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</si>
  <si>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</si>
  <si>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</si>
  <si>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</si>
  <si>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</si>
  <si>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</si>
  <si>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</si>
  <si>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</si>
  <si>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</si>
  <si>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</si>
  <si>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</si>
  <si>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</si>
  <si>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</si>
  <si>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</si>
  <si>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</si>
  <si>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</si>
  <si>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</si>
  <si>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</si>
  <si>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</si>
  <si>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</si>
  <si>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</si>
  <si>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</si>
  <si>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</si>
  <si>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</si>
  <si>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</si>
  <si>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</si>
  <si>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</si>
  <si>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</si>
  <si>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</si>
  <si>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</si>
  <si>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</si>
  <si>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</si>
  <si>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</si>
  <si>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</si>
  <si>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</si>
  <si>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</si>
  <si>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</si>
  <si>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</si>
  <si>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</si>
  <si>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</si>
  <si>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</si>
  <si>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</si>
  <si>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</si>
  <si>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</si>
  <si>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</si>
  <si>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</si>
  <si>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</si>
  <si>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</si>
  <si>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</si>
  <si>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</si>
  <si>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</si>
  <si>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</si>
  <si>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</si>
  <si>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</si>
  <si>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</si>
  <si>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</si>
  <si>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</si>
  <si>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</si>
  <si>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</si>
  <si>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</si>
  <si>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</si>
  <si>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</si>
  <si>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</si>
  <si>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</si>
  <si>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</si>
  <si>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</si>
  <si>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</si>
  <si>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</si>
  <si>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</si>
  <si>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</si>
  <si>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</si>
  <si>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</si>
  <si>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</si>
  <si>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</si>
  <si>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</si>
  <si>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</si>
  <si>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</si>
  <si>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</si>
  <si>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</si>
  <si>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</si>
  <si>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</si>
  <si>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</si>
  <si>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</si>
  <si>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</si>
  <si>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</si>
  <si>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</si>
  <si>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</si>
  <si>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</si>
  <si>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</si>
  <si>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</si>
  <si>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</si>
  <si>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</si>
  <si>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</si>
  <si>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</si>
  <si>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</si>
  <si>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</si>
  <si>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</si>
  <si>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</si>
  <si>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</si>
  <si>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</si>
  <si>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</si>
  <si>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</si>
  <si>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</si>
  <si>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</si>
  <si>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</si>
  <si>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</si>
  <si>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</si>
  <si>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</si>
  <si>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</si>
  <si>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</si>
  <si>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</si>
  <si>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</si>
  <si>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</si>
  <si>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</si>
  <si>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</si>
  <si>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</si>
  <si>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</si>
  <si>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</si>
  <si>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</si>
  <si>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</si>
  <si>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</si>
  <si>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</si>
  <si>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</si>
  <si>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</si>
  <si>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</si>
  <si>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</si>
  <si>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</si>
  <si>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</si>
  <si>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</si>
  <si>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</si>
  <si>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</si>
  <si>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</si>
  <si>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</si>
  <si>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</si>
  <si>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</si>
  <si>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</si>
  <si>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</si>
  <si>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</si>
  <si>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</si>
  <si>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</si>
  <si>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</si>
  <si>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</si>
  <si>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</si>
  <si>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</si>
  <si>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</si>
  <si>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</si>
  <si>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</si>
  <si>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</si>
  <si>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</si>
  <si>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</si>
  <si>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</si>
  <si>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</si>
  <si>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</si>
  <si>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</si>
  <si>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</si>
  <si>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</si>
  <si>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</si>
  <si>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</si>
  <si>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</si>
  <si>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</si>
  <si>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</si>
  <si>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</si>
  <si>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</si>
  <si>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</si>
  <si>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</si>
  <si>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</si>
  <si>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</si>
  <si>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</si>
  <si>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</si>
  <si>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</si>
  <si>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</si>
  <si>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</si>
  <si>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</si>
  <si>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</si>
  <si>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</si>
  <si>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</si>
  <si>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</si>
  <si>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</si>
  <si>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</si>
  <si>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</si>
  <si>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</si>
  <si>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</si>
  <si>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</si>
  <si>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</si>
  <si>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</si>
  <si>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</si>
  <si>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</si>
  <si>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</si>
  <si>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</si>
  <si>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</si>
  <si>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</si>
  <si>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</si>
  <si>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</si>
  <si>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</si>
  <si>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</si>
  <si>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</si>
  <si>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</si>
  <si>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</si>
  <si>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</si>
  <si>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</si>
  <si>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</si>
  <si>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</si>
  <si>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</si>
  <si>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</si>
  <si>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</si>
  <si>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</si>
  <si>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</si>
  <si>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</si>
  <si>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</si>
  <si>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</si>
  <si>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</si>
  <si>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</si>
  <si>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</si>
  <si>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</si>
  <si>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</si>
  <si>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</si>
  <si>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</si>
  <si>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</si>
  <si>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</si>
  <si>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</si>
  <si>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</si>
  <si>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</si>
  <si>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</si>
  <si>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</si>
  <si>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</si>
  <si>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</si>
  <si>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</si>
  <si>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</si>
  <si>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</si>
  <si>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</si>
  <si>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</si>
  <si>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</si>
  <si>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</si>
  <si>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</si>
  <si>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</si>
  <si>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</si>
  <si>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</si>
  <si>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</si>
  <si>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</si>
  <si>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</si>
  <si>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</si>
  <si>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</si>
  <si>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</si>
  <si>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</si>
  <si>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</si>
  <si>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</si>
  <si>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</si>
  <si>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</si>
  <si>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</si>
  <si>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</si>
  <si>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</si>
  <si>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</si>
  <si>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</si>
  <si>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</si>
  <si>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</si>
  <si>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</si>
  <si>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</si>
  <si>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</si>
  <si>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</si>
  <si>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</si>
  <si>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</si>
  <si>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</si>
  <si>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</si>
  <si>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</si>
  <si>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</si>
  <si>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</si>
  <si>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</si>
  <si>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</si>
  <si>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</si>
  <si>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</si>
  <si>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</si>
  <si>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</si>
  <si>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</si>
  <si>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</si>
  <si>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</si>
  <si>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</si>
  <si>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</si>
  <si>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</si>
  <si>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</si>
  <si>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</si>
  <si>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</si>
  <si>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</si>
  <si>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</si>
  <si>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</si>
  <si>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</si>
  <si>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</si>
  <si>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</si>
  <si>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</si>
  <si>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</si>
  <si>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</si>
  <si>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</si>
  <si>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</si>
  <si>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</si>
  <si>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</si>
  <si>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</si>
  <si>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</si>
  <si>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</si>
  <si>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</si>
  <si>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</si>
  <si>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</si>
  <si>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</si>
  <si>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</si>
  <si>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</si>
  <si>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</si>
  <si>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</si>
  <si>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</si>
  <si>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</si>
  <si>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</si>
  <si>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</si>
  <si>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</si>
  <si>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</si>
  <si>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</si>
  <si>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</si>
  <si>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</si>
  <si>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</si>
  <si>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</si>
  <si>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</si>
  <si>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</si>
  <si>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</si>
  <si>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</si>
  <si>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</si>
  <si>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</si>
  <si>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</si>
  <si>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</si>
  <si>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</si>
  <si>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</si>
  <si>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</si>
  <si>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</si>
  <si>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</si>
  <si>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</si>
  <si>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</si>
  <si>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</si>
  <si>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</si>
  <si>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</si>
  <si>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</si>
  <si>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</si>
  <si>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</si>
  <si>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</si>
  <si>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</si>
  <si>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</si>
  <si>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</si>
  <si>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</si>
  <si>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</si>
  <si>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</si>
  <si>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</si>
  <si>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</si>
  <si>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</si>
  <si>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</si>
  <si>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</si>
  <si>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</si>
  <si>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</si>
  <si>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</si>
  <si>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</si>
  <si>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</si>
  <si>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</si>
  <si>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</si>
  <si>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</si>
  <si>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</si>
  <si>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</si>
  <si>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</si>
  <si>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</si>
  <si>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</si>
  <si>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</si>
  <si>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</si>
  <si>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</si>
  <si>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</si>
  <si>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</si>
  <si>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</si>
  <si>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</si>
  <si>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</si>
  <si>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</si>
  <si>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</si>
  <si>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</si>
  <si>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</si>
  <si>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</si>
  <si>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</si>
  <si>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</si>
  <si>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</si>
  <si>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</si>
  <si>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</si>
  <si>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</si>
  <si>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</si>
  <si>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</si>
  <si>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</si>
  <si>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</si>
  <si>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</si>
  <si>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</si>
  <si>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</si>
  <si>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</si>
  <si>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</si>
  <si>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</si>
  <si>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</si>
  <si>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</si>
  <si>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</si>
  <si>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</si>
  <si>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</si>
  <si>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</si>
  <si>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</si>
  <si>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</si>
  <si>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</si>
  <si>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</si>
  <si>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</si>
  <si>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</si>
  <si>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</si>
  <si>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</si>
  <si>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</si>
  <si>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</si>
  <si>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</si>
  <si>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</si>
  <si>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</si>
  <si>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</si>
  <si>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</si>
  <si>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</si>
  <si>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</si>
  <si>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</si>
  <si>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</si>
  <si>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</si>
  <si>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</si>
  <si>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</si>
  <si>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</si>
  <si>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</si>
  <si>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</si>
  <si>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</si>
  <si>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</si>
  <si>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</si>
  <si>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</si>
  <si>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</si>
  <si>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</si>
  <si>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</si>
  <si>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</si>
  <si>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</si>
  <si>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</si>
  <si>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</si>
  <si>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</si>
  <si>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</si>
  <si>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</si>
  <si>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</si>
  <si>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</si>
  <si>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</si>
  <si>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</si>
  <si>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</si>
  <si>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</si>
  <si>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</si>
  <si>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</si>
  <si>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</si>
  <si>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</si>
  <si>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</si>
  <si>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</si>
  <si>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</si>
  <si>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</si>
  <si>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</si>
  <si>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</si>
  <si>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</si>
  <si>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</si>
  <si>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</si>
  <si>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</si>
  <si>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</si>
  <si>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</si>
  <si>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</si>
  <si>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</si>
  <si>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</si>
  <si>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</si>
  <si>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</si>
  <si>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</si>
  <si>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</si>
  <si>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</si>
  <si>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</si>
  <si>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</si>
  <si>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</si>
  <si>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</si>
  <si>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</si>
  <si>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</si>
  <si>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</si>
  <si>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</si>
  <si>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</si>
  <si>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</si>
  <si>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</si>
  <si>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</si>
  <si>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</si>
  <si>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</si>
  <si>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</si>
  <si>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</si>
  <si>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</si>
  <si>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</si>
  <si>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</si>
  <si>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</si>
  <si>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</si>
  <si>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</si>
  <si>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</si>
  <si>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</si>
  <si>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</si>
  <si>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</si>
  <si>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</si>
  <si>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</si>
  <si>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</si>
  <si>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</si>
  <si>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</si>
  <si>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</si>
  <si>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</si>
  <si>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</si>
  <si>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</si>
  <si>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</si>
  <si>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</si>
  <si>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</si>
  <si>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</si>
  <si>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</si>
  <si>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</si>
  <si>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</si>
  <si>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</si>
  <si>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</si>
  <si>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</si>
  <si>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</si>
  <si>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</si>
  <si>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</si>
  <si>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</si>
  <si>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</si>
  <si>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</si>
  <si>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</si>
  <si>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</si>
  <si>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</si>
  <si>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</si>
  <si>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</si>
  <si>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</si>
  <si>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</si>
  <si>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</si>
  <si>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</si>
  <si>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</si>
  <si>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</si>
  <si>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</si>
  <si>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</si>
  <si>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</si>
  <si>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</si>
  <si>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</si>
  <si>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</si>
  <si>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</si>
  <si>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</si>
  <si>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</si>
  <si>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</si>
  <si>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</si>
  <si>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</si>
  <si>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</si>
  <si>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</si>
  <si>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</si>
  <si>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</si>
  <si>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</si>
  <si>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</si>
  <si>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</si>
  <si>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</si>
  <si>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</si>
  <si>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</si>
  <si>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</si>
  <si>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</si>
  <si>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</si>
  <si>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</si>
  <si>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</si>
  <si>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</si>
  <si>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</si>
  <si>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</si>
  <si>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</si>
  <si>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</si>
  <si>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</si>
  <si>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</si>
  <si>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</si>
  <si>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</si>
  <si>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</si>
  <si>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</si>
  <si>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</si>
  <si>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</si>
  <si>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</si>
  <si>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</si>
  <si>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</si>
  <si>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</si>
  <si>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</si>
  <si>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</si>
  <si>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</si>
  <si>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</si>
  <si>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</si>
  <si>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</si>
  <si>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</si>
  <si>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</si>
  <si>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</si>
  <si>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</si>
  <si>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</si>
  <si>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</si>
  <si>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</si>
  <si>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</si>
  <si>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</si>
  <si>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</si>
  <si>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</si>
  <si>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</si>
  <si>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</si>
  <si>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</si>
  <si>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</si>
  <si>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</si>
  <si>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</si>
  <si>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</si>
  <si>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</si>
  <si>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</si>
  <si>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</si>
  <si>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</si>
  <si>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</si>
  <si>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</si>
  <si>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</si>
  <si>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</si>
  <si>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</si>
  <si>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</si>
  <si>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</si>
  <si>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</si>
  <si>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</si>
  <si>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</si>
  <si>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</si>
  <si>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</si>
  <si>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</si>
  <si>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</si>
  <si>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</si>
  <si>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</si>
  <si>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</si>
  <si>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</si>
  <si>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</si>
  <si>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</si>
  <si>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</si>
  <si>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</si>
  <si>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</si>
  <si>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</si>
  <si>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</si>
  <si>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</si>
  <si>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</si>
  <si>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</si>
  <si>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</si>
  <si>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</si>
  <si>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</si>
  <si>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</si>
  <si>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</si>
  <si>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</si>
  <si>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</si>
  <si>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</si>
  <si>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</si>
  <si>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</si>
  <si>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</si>
  <si>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</si>
  <si>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</si>
  <si>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</si>
  <si>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</si>
  <si>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</si>
  <si>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</si>
  <si>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</si>
  <si>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</si>
  <si>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</si>
  <si>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</si>
  <si>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</si>
  <si>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</si>
  <si>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</si>
  <si>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</si>
  <si>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</si>
  <si>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</si>
  <si>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</si>
  <si>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</si>
  <si>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</si>
  <si>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</si>
  <si>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</si>
  <si>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</si>
  <si>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</si>
  <si>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</si>
  <si>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</si>
  <si>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</si>
  <si>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</si>
  <si>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</si>
  <si>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</si>
  <si>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</si>
  <si>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</si>
  <si>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</si>
  <si>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</si>
  <si>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</si>
  <si>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</si>
  <si>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</si>
  <si>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</si>
  <si>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</si>
  <si>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</si>
  <si>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</si>
  <si>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</si>
  <si>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</si>
  <si>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</si>
  <si>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</si>
  <si>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</si>
  <si>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</si>
  <si>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</si>
  <si>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</si>
  <si>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</si>
  <si>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</si>
  <si>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</si>
  <si>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</si>
  <si>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</si>
  <si>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</si>
  <si>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</si>
  <si>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</si>
  <si>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</si>
  <si>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</si>
  <si>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</si>
  <si>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</si>
  <si>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</si>
  <si>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</si>
  <si>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</si>
  <si>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</si>
  <si>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</si>
  <si>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</si>
  <si>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</si>
  <si>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</si>
  <si>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</si>
  <si>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</si>
  <si>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</si>
  <si>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</si>
  <si>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</si>
  <si>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</si>
  <si>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</si>
  <si>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</si>
  <si>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</si>
  <si>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</si>
  <si>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</si>
  <si>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</si>
  <si>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</si>
  <si>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</si>
  <si>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</si>
  <si>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</si>
  <si>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</si>
  <si>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</si>
  <si>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</si>
  <si>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</si>
  <si>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</si>
  <si>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</si>
  <si>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</si>
  <si>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</si>
  <si>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</si>
  <si>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</si>
  <si>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</si>
  <si>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</si>
  <si>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</si>
  <si>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</si>
  <si>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</si>
  <si>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</si>
  <si>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</si>
  <si>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</si>
  <si>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</si>
  <si>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</si>
  <si>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</si>
  <si>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</si>
  <si>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</si>
  <si>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</si>
  <si>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</si>
  <si>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</si>
  <si>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</si>
  <si>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</si>
  <si>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</si>
  <si>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</si>
  <si>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</si>
  <si>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</si>
  <si>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</si>
  <si>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</si>
  <si>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</si>
  <si>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</si>
  <si>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</si>
  <si>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</si>
  <si>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</si>
  <si>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</si>
  <si>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</si>
  <si>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</si>
  <si>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</si>
  <si>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</si>
  <si>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</si>
  <si>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</si>
  <si>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</si>
  <si>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</si>
  <si>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</si>
  <si>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</si>
  <si>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</si>
  <si>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</si>
  <si>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</si>
  <si>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</si>
  <si>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</si>
  <si>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</si>
  <si>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</si>
  <si>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</si>
  <si>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</si>
  <si>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</si>
  <si>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</si>
  <si>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</si>
  <si>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</si>
  <si>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</si>
  <si>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</si>
  <si>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</si>
  <si>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</si>
  <si>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</si>
  <si>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</si>
  <si>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</si>
  <si>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</si>
  <si>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</si>
  <si>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</si>
  <si>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</si>
  <si>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</si>
  <si>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</si>
  <si>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</si>
  <si>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</si>
  <si>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</si>
  <si>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</si>
  <si>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</si>
  <si>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</si>
  <si>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</si>
  <si>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</si>
  <si>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</si>
  <si>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</si>
  <si>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</si>
  <si>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</si>
  <si>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</si>
  <si>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</si>
  <si>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</si>
  <si>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</si>
  <si>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</si>
  <si>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</si>
  <si>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</si>
  <si>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</si>
  <si>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</si>
  <si>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</si>
  <si>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</si>
  <si>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</si>
  <si>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</si>
  <si>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</si>
  <si>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</si>
  <si>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</si>
  <si>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</si>
  <si>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</si>
  <si>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</si>
  <si>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</si>
  <si>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</si>
  <si>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</si>
  <si>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</si>
  <si>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</si>
  <si>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</si>
  <si>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</si>
  <si>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</si>
  <si>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</si>
  <si>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</si>
  <si>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</si>
  <si>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</si>
  <si>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</si>
  <si>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</si>
  <si>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</si>
  <si>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</si>
  <si>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</si>
  <si>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</si>
  <si>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</si>
  <si>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</si>
  <si>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</si>
  <si>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</si>
  <si>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</si>
  <si>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</si>
  <si>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</si>
  <si>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</si>
  <si>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</si>
  <si>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</si>
  <si>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</si>
  <si>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</si>
  <si>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</si>
  <si>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</si>
  <si>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</si>
  <si>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</si>
  <si>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</si>
  <si>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</si>
  <si>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</si>
  <si>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</si>
  <si>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</si>
  <si>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</si>
  <si>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</si>
  <si>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</si>
  <si>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</si>
  <si>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</si>
  <si>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</si>
  <si>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</si>
  <si>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</si>
  <si>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</si>
  <si>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</si>
  <si>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</si>
  <si>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</si>
  <si>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</si>
  <si>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</si>
  <si>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</si>
  <si>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</si>
  <si>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</si>
  <si>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</si>
  <si>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</si>
  <si>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</si>
  <si>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</si>
  <si>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</si>
  <si>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</si>
  <si>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</si>
  <si>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</si>
  <si>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</si>
  <si>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</si>
  <si>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</si>
  <si>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</si>
  <si>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</si>
  <si>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</si>
  <si>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</si>
  <si>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</si>
  <si>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</si>
  <si>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</si>
  <si>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</si>
  <si>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</si>
  <si>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</si>
  <si>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</si>
  <si>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</si>
  <si>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</si>
  <si>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</si>
  <si>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</si>
  <si>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</si>
  <si>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</si>
  <si>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</si>
  <si>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</si>
  <si>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</si>
  <si>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</si>
  <si>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</si>
  <si>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</si>
  <si>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</si>
  <si>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</si>
  <si>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</si>
  <si>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</si>
  <si>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</si>
  <si>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</si>
  <si>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</si>
  <si>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</si>
  <si>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</si>
  <si>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</si>
  <si>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</si>
  <si>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</si>
  <si>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</si>
  <si>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</si>
  <si>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</si>
  <si>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</si>
  <si>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</si>
  <si>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</si>
  <si>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</si>
  <si>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</si>
  <si>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</si>
  <si>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</si>
  <si>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</si>
  <si>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</si>
  <si>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</si>
  <si>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</si>
  <si>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</si>
  <si>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</si>
  <si>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</si>
  <si>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</si>
  <si>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</si>
  <si>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</si>
  <si>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</si>
  <si>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</si>
  <si>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</si>
  <si>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</si>
  <si>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</si>
  <si>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</si>
  <si>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</si>
  <si>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</si>
  <si>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</si>
  <si>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</si>
  <si>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</si>
  <si>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</si>
  <si>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</si>
  <si>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</si>
  <si>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</si>
  <si>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</si>
  <si>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</si>
  <si>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</si>
  <si>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</si>
  <si>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</si>
  <si>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</si>
  <si>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</si>
  <si>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</si>
  <si>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</si>
  <si>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</si>
  <si>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</si>
  <si>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</si>
  <si>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</si>
  <si>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</si>
  <si>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</si>
  <si>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</si>
  <si>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</si>
  <si>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</si>
  <si>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</si>
  <si>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</si>
  <si>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</si>
  <si>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</si>
  <si>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</si>
  <si>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</si>
  <si>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</si>
  <si>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</si>
  <si>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</si>
  <si>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</si>
  <si>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</si>
  <si>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</si>
  <si>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</si>
  <si>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</si>
  <si>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</si>
  <si>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</si>
  <si>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</si>
  <si>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</si>
  <si>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</si>
  <si>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</si>
  <si>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</si>
  <si>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</si>
  <si>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</si>
  <si>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</si>
  <si>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</si>
  <si>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</si>
  <si>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</si>
  <si>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</si>
  <si>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</si>
  <si>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</si>
  <si>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</si>
  <si>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</si>
  <si>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</si>
  <si>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</si>
  <si>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</si>
  <si>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</si>
  <si>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</si>
  <si>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</si>
  <si>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</si>
  <si>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</si>
  <si>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</si>
  <si>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</si>
  <si>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</si>
  <si>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</si>
  <si>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</si>
  <si>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</si>
  <si>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</si>
  <si>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</si>
  <si>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</si>
  <si>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</si>
  <si>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</si>
  <si>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</si>
  <si>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</si>
  <si>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</si>
  <si>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</si>
  <si>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</si>
  <si>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</si>
  <si>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</si>
  <si>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</si>
  <si>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</si>
  <si>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</si>
  <si>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</si>
  <si>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</si>
  <si>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</si>
  <si>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</si>
  <si>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</si>
  <si>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</si>
  <si>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</si>
  <si>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</si>
  <si>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</si>
  <si>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</si>
  <si>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</si>
  <si>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</si>
  <si>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</si>
  <si>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</si>
  <si>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</si>
  <si>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</si>
  <si>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</si>
  <si>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</si>
  <si>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</si>
  <si>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</si>
  <si>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</si>
  <si>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</si>
  <si>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</si>
  <si>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</si>
  <si>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</si>
  <si>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</si>
  <si>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</si>
  <si>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</si>
  <si>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</si>
  <si>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</si>
  <si>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</si>
  <si>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</si>
  <si>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</si>
  <si>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</si>
  <si>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</si>
  <si>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</si>
  <si>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</si>
  <si>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</si>
  <si>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</si>
  <si>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</si>
  <si>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</si>
  <si>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</si>
  <si>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</si>
  <si>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</si>
  <si>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</si>
  <si>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</si>
  <si>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</si>
  <si>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</si>
  <si>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</si>
  <si>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</si>
  <si>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</si>
  <si>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</si>
  <si>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</si>
  <si>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</si>
  <si>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</si>
  <si>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</si>
  <si>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</si>
  <si>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</si>
  <si>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</si>
  <si>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</si>
  <si>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</si>
  <si>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</si>
  <si>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</si>
  <si>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</si>
  <si>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</si>
  <si>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</si>
  <si>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</si>
  <si>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</si>
  <si>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</si>
  <si>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</si>
  <si>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</si>
  <si>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</si>
  <si>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</si>
  <si>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</si>
  <si>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</si>
  <si>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</si>
  <si>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</si>
  <si>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</si>
  <si>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</si>
  <si>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</si>
  <si>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</si>
  <si>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</si>
  <si>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</si>
  <si>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</si>
  <si>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</si>
  <si>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</si>
  <si>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</si>
  <si>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</si>
  <si>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</si>
  <si>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</si>
  <si>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</si>
  <si>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</si>
  <si>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</si>
  <si>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</si>
  <si>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</si>
  <si>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</si>
  <si>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</si>
  <si>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</si>
  <si>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</si>
  <si>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</si>
  <si>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</si>
  <si>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</si>
  <si>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</si>
  <si>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</si>
  <si>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</si>
  <si>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</si>
  <si>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</si>
  <si>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</si>
  <si>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</si>
  <si>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</si>
  <si>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</si>
  <si>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</si>
  <si>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</si>
  <si>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</si>
  <si>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</si>
  <si>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</si>
  <si>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</si>
  <si>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</si>
  <si>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</si>
  <si>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</si>
  <si>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</si>
  <si>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</si>
  <si>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</si>
  <si>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</si>
  <si>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</si>
  <si>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</si>
  <si>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</si>
  <si>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</si>
  <si>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</si>
  <si>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</si>
  <si>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</si>
  <si>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</si>
  <si>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</si>
  <si>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</si>
  <si>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</si>
  <si>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</si>
  <si>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</si>
  <si>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</si>
  <si>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</si>
  <si>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</si>
  <si>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</si>
  <si>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</si>
  <si>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</si>
  <si>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</si>
  <si>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</si>
  <si>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</si>
  <si>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</si>
  <si>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</si>
  <si>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</si>
  <si>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</si>
  <si>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</si>
  <si>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</si>
  <si>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</si>
  <si>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</si>
  <si>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</si>
  <si>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</si>
  <si>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</si>
  <si>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</si>
  <si>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</si>
  <si>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</si>
  <si>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</si>
  <si>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</si>
  <si>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</si>
  <si>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</si>
  <si>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</si>
  <si>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</si>
  <si>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</si>
  <si>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</si>
  <si>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</si>
  <si>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</si>
  <si>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</si>
  <si>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</si>
  <si>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</si>
  <si>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</si>
  <si>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</si>
  <si>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</si>
  <si>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</si>
  <si>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</si>
  <si>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</si>
  <si>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</si>
  <si>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</si>
  <si>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</si>
  <si>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</si>
  <si>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</si>
  <si>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</si>
  <si>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</si>
  <si>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</si>
  <si>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</si>
  <si>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</si>
  <si>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</si>
  <si>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</si>
  <si>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</si>
  <si>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</si>
  <si>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</si>
  <si>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</si>
  <si>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</si>
  <si>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</si>
  <si>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</si>
  <si>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</si>
  <si>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</si>
  <si>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</si>
  <si>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</si>
  <si>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</si>
  <si>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</si>
  <si>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</si>
  <si>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</si>
  <si>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</si>
  <si>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</si>
  <si>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</si>
  <si>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</si>
  <si>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</si>
  <si>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</si>
  <si>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</si>
  <si>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</si>
  <si>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</si>
  <si>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</si>
  <si>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</si>
  <si>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</si>
  <si>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</si>
  <si>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</si>
  <si>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</si>
  <si>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</si>
  <si>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</si>
  <si>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</si>
  <si>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</si>
  <si>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</si>
  <si>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</si>
  <si>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</si>
  <si>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</si>
  <si>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</si>
  <si>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</si>
  <si>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</si>
  <si>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</si>
  <si>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</si>
  <si>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</si>
  <si>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</si>
  <si>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</si>
  <si>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</si>
  <si>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</si>
  <si>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</si>
  <si>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</si>
  <si>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</si>
  <si>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</si>
  <si>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</si>
  <si>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</si>
  <si>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</si>
  <si>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</si>
  <si>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</si>
  <si>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</si>
  <si>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</si>
  <si>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</si>
  <si>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</si>
  <si>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</si>
  <si>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</si>
  <si>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</si>
  <si>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</si>
  <si>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</si>
  <si>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</si>
  <si>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</si>
  <si>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</si>
  <si>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</si>
  <si>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</si>
  <si>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</si>
  <si>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</si>
  <si>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</si>
  <si>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</si>
  <si>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</si>
  <si>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</si>
  <si>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</si>
  <si>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</si>
  <si>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</si>
  <si>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</si>
  <si>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</si>
  <si>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</si>
  <si>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</si>
  <si>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</si>
  <si>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</si>
  <si>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</si>
  <si>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</si>
  <si>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</si>
  <si>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</si>
  <si>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</si>
  <si>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</si>
  <si>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</si>
  <si>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</si>
  <si>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</si>
  <si>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</si>
  <si>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</si>
  <si>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</si>
  <si>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</si>
  <si>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</si>
  <si>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</si>
  <si>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</si>
  <si>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</si>
  <si>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</si>
  <si>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</si>
  <si>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</si>
  <si>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</si>
  <si>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</si>
  <si>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</si>
  <si>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</si>
  <si>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</si>
  <si>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</si>
  <si>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</si>
  <si>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</si>
  <si>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</si>
  <si>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</si>
  <si>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</si>
  <si>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</si>
  <si>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</si>
  <si>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</si>
  <si>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</si>
  <si>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</si>
  <si>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</si>
  <si>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</si>
  <si>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</si>
  <si>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</si>
  <si>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</si>
  <si>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</si>
  <si>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</si>
  <si>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</si>
  <si>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</si>
  <si>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</si>
  <si>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</si>
  <si>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</si>
  <si>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</si>
  <si>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</si>
  <si>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</si>
  <si>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</si>
  <si>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</si>
  <si>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</si>
  <si>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</si>
  <si>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</si>
  <si>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</si>
  <si>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</si>
  <si>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</si>
  <si>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</si>
  <si>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</si>
  <si>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</si>
  <si>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</si>
  <si>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</si>
  <si>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</si>
  <si>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</si>
  <si>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</si>
  <si>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</si>
  <si>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</si>
  <si>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</si>
  <si>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</si>
  <si>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</si>
  <si>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</si>
  <si>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</si>
  <si>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</si>
  <si>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</si>
  <si>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</si>
  <si>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</si>
  <si>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</si>
  <si>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</si>
  <si>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</si>
  <si>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</si>
  <si>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</si>
  <si>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</si>
  <si>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</si>
  <si>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</si>
  <si>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</si>
  <si>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</si>
  <si>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</si>
  <si>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</si>
  <si>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</si>
  <si>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</si>
  <si>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</si>
  <si>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</si>
  <si>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</si>
  <si>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</si>
  <si>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</si>
  <si>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</si>
  <si>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</si>
  <si>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</si>
  <si>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</si>
  <si>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</si>
  <si>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</si>
  <si>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</si>
  <si>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</si>
  <si>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</si>
  <si>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</si>
  <si>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</si>
  <si>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</si>
  <si>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</si>
  <si>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</si>
  <si>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</si>
  <si>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</si>
  <si>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</si>
  <si>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</si>
  <si>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</si>
  <si>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</si>
  <si>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</si>
  <si>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</si>
  <si>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</si>
  <si>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</si>
  <si>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</si>
  <si>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</si>
  <si>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</si>
  <si>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</si>
  <si>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</si>
  <si>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</si>
  <si>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</si>
  <si>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</si>
  <si>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</si>
  <si>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</si>
  <si>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</si>
  <si>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</si>
  <si>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</si>
  <si>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</si>
  <si>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</si>
  <si>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</si>
  <si>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</si>
  <si>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</si>
  <si>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</si>
  <si>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</si>
  <si>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</si>
  <si>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</si>
  <si>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</si>
  <si>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</si>
  <si>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</si>
  <si>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</si>
  <si>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</si>
  <si>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</si>
  <si>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</si>
  <si>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</si>
  <si>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</si>
  <si>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</si>
  <si>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</si>
  <si>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</si>
  <si>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</si>
  <si>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</si>
  <si>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</si>
  <si>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</si>
  <si>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</si>
  <si>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</si>
  <si>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</si>
  <si>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</si>
  <si>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</si>
  <si>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</si>
  <si>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</si>
  <si>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</si>
  <si>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</si>
  <si>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</si>
  <si>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</si>
  <si>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</si>
  <si>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</si>
  <si>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</si>
  <si>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</si>
  <si>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</si>
  <si>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</si>
  <si>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</si>
  <si>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</si>
  <si>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</si>
  <si>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</si>
  <si>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</si>
  <si>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</si>
  <si>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</si>
  <si>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</si>
  <si>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</si>
  <si>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</si>
  <si>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</si>
  <si>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</si>
  <si>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</si>
  <si>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</si>
  <si>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</si>
  <si>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</si>
  <si>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</si>
  <si>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</si>
  <si>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</si>
  <si>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</si>
  <si>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</si>
  <si>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</si>
  <si>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</si>
  <si>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</si>
  <si>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</si>
  <si>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</si>
  <si>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</si>
  <si>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</si>
  <si>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</si>
  <si>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</si>
  <si>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</si>
  <si>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</si>
  <si>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</si>
  <si>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</si>
  <si>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</si>
  <si>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</si>
  <si>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</si>
  <si>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</si>
  <si>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</si>
  <si>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</si>
  <si>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</si>
  <si>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</si>
  <si>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</si>
  <si>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</si>
  <si>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</si>
  <si>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</si>
  <si>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</si>
  <si>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</si>
  <si>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</si>
  <si>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</si>
  <si>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</si>
  <si>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</si>
  <si>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</si>
  <si>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</si>
  <si>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</si>
  <si>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</si>
  <si>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</si>
  <si>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</si>
  <si>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</si>
  <si>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</si>
  <si>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</si>
  <si>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</si>
  <si>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</si>
  <si>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</si>
  <si>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</si>
  <si>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</si>
  <si>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</si>
  <si>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</si>
  <si>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</si>
  <si>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</si>
  <si>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</si>
  <si>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</si>
  <si>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</si>
  <si>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</si>
  <si>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</si>
  <si>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</si>
  <si>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</si>
  <si>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</si>
  <si>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</si>
  <si>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</si>
  <si>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</si>
  <si>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</si>
  <si>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</si>
  <si>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</si>
  <si>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</si>
  <si>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</si>
  <si>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</si>
  <si>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</si>
  <si>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</si>
  <si>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</si>
  <si>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</si>
  <si>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</si>
  <si>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</si>
  <si>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</si>
  <si>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</si>
  <si>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</si>
  <si>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</si>
  <si>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</si>
  <si>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</si>
  <si>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</si>
  <si>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</si>
  <si>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</si>
  <si>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</si>
  <si>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</si>
  <si>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</si>
  <si>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</si>
  <si>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</si>
  <si>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</si>
  <si>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</si>
  <si>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</si>
  <si>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</si>
  <si>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</si>
  <si>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</si>
  <si>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</si>
  <si>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</si>
  <si>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</si>
  <si>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</si>
  <si>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</si>
  <si>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</si>
  <si>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</si>
  <si>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</si>
  <si>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</si>
  <si>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</si>
  <si>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</si>
  <si>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</si>
  <si>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</si>
  <si>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</si>
  <si>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</si>
  <si>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</si>
  <si>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</si>
  <si>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</si>
  <si>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</si>
  <si>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</si>
  <si>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</si>
  <si>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</si>
  <si>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</si>
  <si>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</si>
  <si>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</si>
  <si>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</si>
  <si>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</si>
  <si>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</si>
  <si>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</si>
  <si>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</si>
  <si>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</si>
  <si>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</si>
  <si>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</si>
  <si>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</si>
  <si>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</si>
  <si>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</si>
  <si>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</si>
  <si>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</si>
  <si>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</si>
  <si>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</si>
  <si>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</si>
  <si>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</si>
  <si>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</si>
  <si>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</si>
  <si>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</si>
  <si>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</si>
  <si>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</si>
  <si>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</si>
  <si>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</si>
  <si>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</si>
  <si>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</si>
  <si>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</si>
  <si>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</si>
  <si>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</si>
  <si>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</si>
  <si>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</si>
  <si>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</si>
  <si>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</si>
  <si>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</si>
  <si>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</si>
  <si>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</si>
  <si>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</si>
  <si>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</si>
  <si>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</si>
  <si>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</si>
  <si>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</si>
  <si>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</si>
  <si>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</si>
  <si>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</si>
  <si>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</si>
  <si>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</si>
  <si>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</si>
  <si>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</si>
  <si>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</si>
  <si>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</si>
  <si>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</si>
  <si>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</si>
  <si>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</si>
  <si>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</si>
  <si>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</si>
  <si>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</si>
  <si>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</si>
  <si>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</si>
  <si>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</si>
  <si>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</si>
  <si>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</si>
  <si>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</si>
  <si>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</si>
  <si>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</si>
  <si>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</si>
  <si>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</si>
  <si>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</si>
  <si>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</si>
  <si>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</si>
  <si>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</si>
  <si>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</si>
  <si>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</si>
  <si>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</si>
  <si>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</si>
  <si>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</si>
  <si>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</si>
  <si>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</si>
  <si>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</si>
  <si>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</si>
  <si>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</si>
  <si>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</si>
  <si>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</si>
  <si>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</si>
  <si>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</si>
  <si>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</si>
  <si>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</si>
  <si>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</si>
  <si>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</si>
  <si>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</si>
  <si>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</si>
  <si>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</si>
  <si>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</si>
  <si>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</si>
  <si>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</si>
  <si>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</si>
  <si>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</si>
  <si>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</si>
  <si>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</si>
  <si>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</si>
  <si>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</si>
  <si>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</si>
  <si>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</si>
  <si>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</si>
  <si>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</si>
  <si>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</si>
  <si>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</si>
  <si>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</si>
  <si>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</si>
  <si>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</si>
  <si>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</si>
  <si>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</si>
  <si>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</si>
  <si>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</si>
  <si>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</si>
  <si>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</si>
  <si>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</si>
  <si>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</si>
  <si>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</si>
  <si>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</si>
  <si>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</si>
  <si>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</si>
  <si>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</si>
  <si>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</si>
  <si>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</si>
  <si>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</si>
  <si>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</si>
  <si>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</si>
  <si>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</si>
  <si>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</si>
  <si>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</si>
  <si>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</si>
  <si>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</si>
  <si>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</si>
  <si>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</si>
  <si>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</si>
  <si>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</si>
  <si>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</si>
  <si>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</si>
  <si>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</si>
  <si>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</si>
  <si>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</si>
  <si>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</si>
  <si>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</si>
  <si>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</si>
  <si>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</si>
  <si>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</si>
  <si>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</si>
  <si>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</si>
  <si>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</si>
  <si>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</si>
  <si>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</si>
  <si>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</si>
  <si>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</si>
  <si>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</si>
  <si>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</si>
  <si>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</si>
  <si>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</si>
  <si>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</si>
  <si>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</si>
  <si>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</si>
  <si>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</si>
  <si>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</si>
  <si>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</si>
  <si>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</si>
  <si>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</si>
  <si>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</si>
  <si>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</si>
  <si>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</si>
  <si>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</si>
  <si>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</si>
  <si>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</si>
  <si>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</si>
  <si>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</si>
  <si>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</si>
  <si>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</si>
  <si>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</si>
  <si>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</si>
  <si>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</si>
  <si>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</si>
  <si>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</si>
  <si>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</si>
  <si>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</si>
  <si>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</si>
  <si>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</si>
  <si>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</si>
  <si>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</si>
  <si>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</si>
  <si>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</si>
  <si>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</si>
  <si>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</si>
  <si>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</si>
  <si>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</si>
  <si>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</si>
  <si>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</si>
  <si>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</si>
  <si>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</si>
  <si>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</si>
  <si>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</si>
  <si>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</si>
  <si>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</si>
  <si>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</si>
  <si>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</si>
  <si>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</si>
  <si>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</si>
  <si>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</si>
  <si>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</si>
  <si>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</si>
  <si>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</si>
  <si>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</si>
  <si>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</si>
  <si>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</si>
  <si>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</si>
  <si>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</si>
  <si>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</si>
  <si>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</si>
  <si>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</si>
  <si>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</si>
  <si>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</si>
  <si>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</si>
  <si>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</si>
  <si>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</si>
  <si>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</si>
  <si>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</si>
  <si>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</si>
  <si>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</si>
  <si>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</si>
  <si>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</si>
  <si>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</si>
  <si>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</si>
  <si>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</si>
  <si>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</si>
  <si>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</si>
  <si>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</si>
  <si>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</si>
  <si>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</si>
  <si>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</si>
  <si>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</si>
  <si>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</si>
  <si>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</si>
  <si>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</si>
  <si>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</si>
  <si>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</si>
  <si>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</si>
  <si>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</si>
  <si>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</si>
  <si>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</si>
  <si>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</si>
  <si>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</si>
  <si>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</si>
  <si>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</si>
  <si>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</si>
  <si>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</si>
  <si>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</si>
  <si>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</si>
  <si>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</si>
  <si>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</si>
  <si>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</si>
  <si>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</si>
  <si>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</si>
  <si>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</si>
  <si>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</si>
  <si>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</si>
  <si>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</si>
  <si>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</si>
  <si>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</si>
  <si>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</si>
  <si>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</si>
  <si>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</si>
  <si>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</si>
  <si>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</si>
  <si>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</si>
  <si>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</si>
  <si>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</si>
  <si>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</si>
  <si>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</si>
  <si>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</si>
  <si>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</si>
  <si>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</si>
  <si>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</si>
  <si>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</si>
  <si>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</si>
  <si>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</si>
  <si>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</si>
  <si>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</si>
  <si>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</si>
  <si>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</si>
  <si>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</si>
  <si>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</si>
  <si>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</si>
  <si>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</si>
  <si>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</si>
  <si>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</si>
  <si>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</si>
  <si>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</si>
  <si>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</si>
  <si>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</si>
  <si>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</si>
  <si>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</si>
  <si>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</si>
  <si>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</si>
  <si>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</si>
  <si>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</si>
  <si>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</si>
  <si>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</si>
  <si>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</si>
  <si>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</si>
  <si>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</si>
  <si>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</si>
  <si>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</si>
  <si>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</si>
  <si>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</si>
  <si>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</si>
  <si>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</si>
  <si>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</si>
  <si>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</si>
  <si>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</si>
  <si>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</si>
  <si>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</si>
  <si>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</si>
  <si>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</si>
  <si>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</si>
  <si>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</si>
  <si>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</si>
  <si>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</si>
  <si>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</si>
  <si>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</si>
  <si>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</si>
  <si>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</si>
  <si>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</si>
  <si>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</si>
  <si>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</si>
  <si>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</si>
  <si>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</si>
  <si>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</si>
  <si>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</si>
  <si>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</si>
  <si>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</si>
  <si>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</si>
  <si>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</si>
  <si>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</si>
  <si>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</si>
  <si>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</si>
  <si>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</si>
  <si>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</si>
  <si>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</si>
  <si>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</si>
  <si>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</si>
  <si>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</si>
  <si>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</si>
  <si>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</si>
  <si>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</si>
  <si>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</si>
  <si>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</si>
  <si>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</si>
  <si>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</si>
  <si>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</si>
  <si>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</si>
  <si>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</si>
  <si>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</si>
  <si>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</si>
  <si>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</si>
  <si>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</si>
  <si>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</si>
  <si>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</si>
  <si>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</si>
  <si>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</si>
  <si>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</si>
  <si>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</si>
  <si>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</si>
  <si>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</si>
  <si>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</si>
  <si>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</si>
  <si>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</si>
  <si>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</si>
  <si>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</si>
  <si>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</si>
  <si>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</si>
  <si>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</si>
  <si>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</si>
  <si>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</si>
  <si>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</si>
  <si>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</si>
  <si>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</si>
  <si>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</si>
  <si>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</si>
  <si>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</si>
  <si>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</si>
  <si>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</si>
  <si>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</si>
  <si>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</si>
  <si>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</si>
  <si>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</si>
  <si>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</si>
  <si>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</si>
  <si>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</si>
  <si>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</si>
  <si>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</si>
  <si>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</si>
  <si>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</si>
  <si>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</si>
  <si>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</si>
  <si>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</si>
  <si>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</si>
  <si>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</si>
  <si>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</si>
  <si>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</si>
  <si>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</si>
  <si>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</si>
  <si>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</si>
  <si>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</si>
  <si>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</si>
  <si>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</si>
  <si>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</si>
  <si>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</si>
  <si>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</si>
  <si>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</si>
  <si>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</si>
  <si>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</si>
  <si>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</si>
  <si>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</si>
  <si>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</si>
  <si>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</si>
  <si>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</si>
  <si>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</si>
  <si>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</si>
  <si>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</si>
  <si>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</si>
  <si>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</si>
  <si>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</si>
  <si>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</si>
  <si>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</si>
  <si>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</si>
  <si>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</si>
  <si>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</si>
  <si>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</si>
  <si>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</si>
  <si>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</si>
  <si>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</si>
  <si>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</si>
  <si>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</si>
  <si>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</si>
  <si>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</si>
  <si>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</si>
  <si>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</si>
  <si>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</si>
  <si>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</si>
  <si>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</si>
  <si>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</si>
  <si>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</si>
  <si>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</si>
  <si>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</si>
  <si>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</si>
  <si>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</si>
  <si>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</si>
  <si>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</si>
  <si>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</si>
  <si>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</si>
  <si>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</si>
  <si>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</si>
  <si>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</si>
  <si>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</si>
  <si>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</si>
  <si>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</si>
  <si>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</si>
  <si>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</si>
  <si>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</si>
  <si>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</si>
  <si>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</si>
  <si>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</si>
  <si>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</si>
  <si>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</si>
  <si>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</si>
  <si>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</si>
  <si>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</si>
  <si>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</si>
  <si>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</si>
  <si>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</si>
  <si>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</si>
  <si>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</si>
  <si>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</si>
  <si>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</si>
  <si>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</si>
  <si>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</si>
  <si>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</si>
  <si>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</si>
  <si>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</si>
  <si>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</si>
  <si>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</si>
  <si>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</si>
  <si>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</si>
  <si>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</si>
  <si>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</si>
  <si>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</si>
  <si>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</si>
  <si>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</si>
  <si>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</si>
  <si>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</si>
  <si>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</si>
  <si>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</si>
  <si>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</si>
  <si>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</si>
  <si>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</si>
  <si>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</si>
  <si>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</si>
  <si>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</si>
  <si>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</si>
  <si>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</si>
  <si>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</si>
  <si>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</si>
  <si>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</si>
  <si>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</si>
  <si>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</si>
  <si>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</si>
  <si>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</si>
  <si>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</si>
  <si>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</si>
  <si>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</si>
  <si>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</si>
  <si>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</si>
  <si>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</si>
  <si>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</si>
  <si>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</si>
  <si>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</si>
  <si>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</si>
  <si>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</si>
  <si>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</si>
  <si>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</si>
  <si>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</si>
  <si>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</si>
  <si>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</si>
  <si>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</si>
  <si>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</si>
  <si>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</si>
  <si>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</si>
  <si>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</si>
  <si>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</si>
  <si>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</si>
  <si>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</si>
  <si>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</si>
  <si>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</si>
  <si>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</si>
  <si>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</si>
  <si>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</si>
  <si>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</si>
  <si>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</si>
  <si>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</si>
  <si>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</si>
  <si>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</si>
  <si>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</si>
  <si>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</si>
  <si>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</si>
  <si>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</si>
  <si>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</si>
  <si>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</si>
  <si>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</si>
  <si>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</si>
  <si>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</si>
  <si>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</si>
  <si>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</si>
  <si>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</si>
  <si>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</si>
  <si>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</si>
  <si>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</si>
  <si>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</si>
  <si>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</si>
  <si>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</si>
  <si>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</si>
  <si>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</si>
  <si>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</si>
  <si>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</si>
  <si>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</si>
  <si>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</si>
  <si>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</si>
  <si>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</si>
  <si>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</si>
  <si>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</si>
  <si>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</si>
  <si>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</si>
  <si>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</si>
  <si>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</si>
  <si>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</si>
  <si>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</si>
  <si>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</si>
  <si>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</si>
  <si>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</si>
  <si>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</si>
  <si>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</si>
  <si>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</si>
  <si>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</si>
  <si>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</si>
  <si>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</si>
  <si>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</si>
  <si>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</si>
  <si>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</si>
  <si>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</si>
  <si>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</si>
  <si>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</si>
  <si>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</si>
  <si>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</si>
  <si>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</si>
  <si>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</si>
  <si>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</si>
  <si>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</si>
  <si>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</si>
  <si>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</si>
  <si>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</si>
  <si>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</si>
  <si>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</si>
  <si>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</si>
  <si>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</si>
  <si>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</si>
  <si>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</si>
  <si>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</si>
  <si>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</si>
  <si>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</si>
  <si>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</si>
  <si>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</si>
  <si>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</si>
  <si>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</si>
  <si>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</si>
  <si>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</si>
  <si>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</si>
  <si>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</si>
  <si>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</si>
  <si>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</si>
  <si>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</si>
  <si>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</si>
  <si>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</si>
  <si>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</si>
  <si>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</si>
  <si>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</si>
  <si>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</si>
  <si>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</si>
  <si>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</si>
  <si>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</si>
  <si>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</si>
  <si>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</si>
  <si>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</si>
  <si>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</si>
  <si>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</si>
  <si>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</si>
  <si>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</si>
  <si>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</si>
  <si>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</si>
  <si>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</si>
  <si>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</si>
  <si>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</si>
  <si>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</si>
  <si>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</si>
  <si>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</si>
  <si>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</si>
  <si>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</si>
  <si>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</si>
  <si>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</si>
  <si>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</si>
  <si>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</si>
  <si>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</si>
  <si>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</si>
  <si>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</si>
  <si>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</si>
  <si>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</si>
  <si>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</si>
  <si>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</si>
  <si>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</si>
  <si>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</si>
  <si>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</si>
  <si>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</si>
  <si>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</si>
  <si>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</si>
  <si>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</si>
  <si>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</si>
  <si>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</si>
  <si>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</si>
  <si>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</si>
  <si>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</si>
  <si>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</si>
  <si>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</si>
  <si>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</si>
  <si>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</si>
  <si>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</si>
  <si>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</si>
  <si>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</si>
  <si>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</si>
  <si>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</si>
  <si>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</si>
  <si>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</si>
  <si>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</si>
  <si>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</si>
  <si>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</si>
  <si>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</si>
  <si>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</si>
  <si>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</si>
  <si>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</si>
  <si>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</si>
  <si>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</si>
  <si>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</si>
  <si>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</si>
  <si>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</si>
  <si>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</si>
  <si>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</si>
  <si>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</si>
  <si>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</si>
  <si>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</si>
  <si>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</si>
  <si>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</si>
  <si>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</si>
  <si>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</si>
  <si>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</si>
  <si>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</si>
  <si>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</si>
  <si>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</si>
  <si>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</si>
  <si>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</si>
  <si>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</si>
  <si>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</si>
  <si>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</si>
  <si>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</si>
  <si>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</si>
  <si>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</si>
  <si>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</si>
  <si>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</si>
  <si>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</si>
  <si>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</si>
  <si>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</si>
  <si>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</si>
  <si>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</si>
  <si>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</si>
  <si>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</si>
  <si>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</si>
  <si>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</si>
  <si>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</si>
  <si>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</si>
  <si>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</si>
  <si>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</si>
  <si>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</si>
  <si>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</si>
  <si>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</si>
  <si>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</si>
  <si>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</si>
  <si>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</si>
  <si>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</si>
  <si>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</si>
  <si>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</si>
  <si>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</si>
  <si>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</si>
  <si>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</si>
  <si>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</si>
  <si>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</si>
  <si>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</si>
  <si>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</si>
  <si>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</si>
  <si>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</si>
  <si>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</si>
  <si>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</si>
  <si>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</si>
  <si>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</si>
  <si>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</si>
  <si>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</si>
  <si>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</si>
  <si>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</si>
  <si>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</si>
  <si>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</si>
  <si>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</si>
  <si>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</si>
  <si>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</si>
  <si>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</si>
  <si>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</si>
  <si>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</si>
  <si>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</si>
  <si>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</si>
  <si>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</si>
  <si>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</si>
  <si>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</si>
  <si>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</si>
  <si>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</si>
  <si>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</si>
  <si>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</si>
  <si>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</si>
  <si>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</si>
  <si>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</si>
  <si>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</si>
  <si>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</si>
  <si>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</si>
  <si>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</si>
  <si>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</si>
  <si>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</si>
  <si>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</si>
  <si>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</si>
  <si>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</si>
  <si>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</si>
  <si>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</si>
  <si>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</si>
  <si>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</si>
  <si>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</si>
  <si>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</si>
  <si>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</si>
  <si>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</si>
  <si>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</si>
  <si>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</si>
  <si>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</si>
  <si>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</si>
  <si>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</si>
  <si>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</si>
  <si>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</si>
  <si>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</si>
  <si>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</si>
  <si>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</si>
  <si>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</si>
  <si>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</si>
  <si>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</si>
  <si>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</si>
  <si>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</si>
  <si>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</si>
  <si>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</si>
  <si>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</si>
  <si>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</si>
  <si>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</si>
  <si>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</si>
  <si>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</si>
  <si>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</si>
  <si>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</si>
  <si>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</si>
  <si>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</si>
  <si>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</si>
  <si>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</si>
  <si>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</si>
  <si>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</si>
  <si>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</si>
  <si>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</si>
  <si>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</si>
  <si>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</si>
  <si>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</si>
  <si>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</si>
  <si>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</si>
  <si>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</si>
  <si>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</si>
  <si>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</si>
  <si>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</si>
  <si>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</si>
  <si>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</si>
  <si>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</si>
  <si>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</si>
  <si>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</si>
  <si>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</si>
  <si>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</si>
  <si>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</si>
  <si>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</si>
  <si>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</si>
  <si>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</si>
  <si>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</si>
  <si>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</si>
  <si>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</si>
  <si>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</si>
  <si>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</si>
  <si>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</si>
  <si>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</si>
  <si>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</si>
  <si>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</si>
  <si>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</si>
  <si>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</si>
  <si>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</si>
  <si>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</si>
  <si>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</si>
  <si>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</si>
  <si>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</si>
  <si>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</si>
  <si>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</si>
  <si>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</si>
  <si>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</si>
  <si>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</si>
  <si>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</si>
  <si>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</si>
  <si>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</si>
  <si>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</si>
  <si>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</si>
  <si>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</si>
  <si>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</si>
  <si>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</si>
  <si>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</si>
  <si>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</si>
  <si>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</si>
  <si>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</si>
  <si>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</si>
  <si>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</si>
  <si>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</si>
  <si>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</si>
  <si>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</si>
  <si>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</si>
  <si>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</si>
  <si>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</si>
  <si>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</si>
  <si>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</si>
  <si>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</si>
  <si>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</si>
  <si>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</si>
  <si>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</si>
  <si>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</si>
  <si>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</si>
  <si>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</si>
  <si>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</si>
  <si>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</si>
  <si>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</si>
  <si>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</si>
  <si>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</si>
  <si>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</si>
  <si>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</si>
  <si>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</si>
  <si>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</si>
  <si>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</si>
  <si>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</si>
  <si>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</si>
  <si>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</si>
  <si>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</si>
  <si>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</si>
  <si>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</si>
  <si>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</si>
  <si>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</si>
  <si>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</si>
  <si>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</si>
  <si>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</si>
  <si>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</si>
  <si>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</si>
  <si>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</si>
  <si>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</si>
  <si>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</si>
  <si>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</si>
  <si>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</si>
  <si>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</si>
  <si>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</si>
  <si>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</si>
  <si>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</si>
  <si>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</si>
  <si>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</si>
  <si>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</si>
  <si>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</si>
  <si>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</si>
  <si>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</si>
  <si>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</si>
  <si>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</si>
  <si>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</si>
  <si>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</si>
  <si>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</si>
  <si>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</si>
  <si>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</si>
  <si>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</si>
  <si>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</si>
  <si>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</si>
  <si>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</si>
  <si>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</si>
  <si>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</si>
  <si>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</si>
  <si>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</si>
  <si>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</si>
  <si>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</si>
  <si>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</si>
  <si>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</si>
  <si>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</si>
  <si>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</si>
  <si>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</si>
  <si>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</si>
  <si>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</si>
  <si>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</si>
  <si>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</si>
  <si>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</si>
  <si>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</si>
  <si>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</si>
  <si>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</si>
  <si>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</si>
  <si>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</si>
  <si>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</si>
  <si>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</si>
  <si>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</si>
  <si>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</si>
  <si>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</si>
  <si>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</si>
  <si>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</si>
  <si>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</si>
  <si>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</si>
  <si>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</si>
  <si>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</si>
  <si>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</si>
  <si>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</si>
  <si>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</si>
  <si>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</si>
  <si>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</si>
  <si>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</si>
  <si>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</si>
  <si>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</si>
  <si>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</si>
  <si>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</si>
  <si>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</si>
  <si>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</si>
  <si>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</si>
  <si>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</si>
  <si>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</si>
  <si>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</si>
  <si>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</si>
  <si>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</si>
  <si>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</si>
  <si>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</si>
  <si>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</si>
  <si>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</si>
  <si>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</si>
  <si>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</si>
  <si>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</si>
  <si>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</si>
  <si>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</si>
  <si>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</si>
  <si>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</si>
  <si>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</si>
  <si>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</si>
  <si>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</si>
  <si>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</si>
  <si>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</si>
  <si>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</si>
  <si>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</si>
  <si>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</si>
  <si>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</si>
  <si>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</si>
  <si>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</si>
  <si>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</si>
  <si>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</si>
  <si>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</si>
  <si>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</si>
  <si>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</si>
  <si>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</si>
  <si>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</si>
  <si>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</si>
  <si>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</si>
  <si>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</si>
  <si>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</si>
  <si>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</si>
  <si>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</si>
  <si>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</si>
  <si>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</si>
  <si>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</si>
  <si>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</si>
  <si>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</si>
  <si>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</si>
  <si>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</si>
  <si>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</si>
  <si>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</si>
  <si>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</si>
  <si>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</si>
  <si>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</si>
  <si>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</si>
  <si>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</si>
  <si>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</si>
  <si>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</si>
  <si>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</si>
  <si>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</si>
  <si>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</si>
  <si>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</si>
  <si>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</si>
  <si>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</si>
  <si>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</si>
  <si>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</si>
  <si>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</si>
  <si>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</si>
  <si>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</si>
  <si>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</si>
  <si>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</si>
  <si>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</si>
  <si>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</si>
  <si>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</si>
  <si>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</si>
  <si>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</si>
  <si>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</si>
  <si>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</si>
  <si>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</si>
  <si>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</si>
  <si>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</si>
  <si>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</si>
  <si>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</si>
  <si>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</si>
  <si>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</si>
  <si>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</si>
  <si>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</si>
  <si>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</si>
  <si>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</si>
  <si>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</si>
  <si>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</si>
  <si>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</si>
  <si>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</si>
  <si>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</si>
  <si>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</si>
  <si>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</si>
  <si>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</si>
  <si>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</si>
  <si>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</si>
  <si>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</si>
  <si>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</si>
  <si>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</si>
  <si>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</si>
  <si>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</si>
  <si>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</si>
  <si>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</si>
  <si>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</si>
  <si>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</si>
  <si>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</si>
  <si>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</si>
  <si>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</si>
  <si>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</si>
  <si>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</si>
  <si>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</si>
  <si>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</si>
  <si>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</si>
  <si>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</si>
  <si>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</si>
  <si>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</si>
  <si>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</si>
  <si>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</si>
  <si>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</si>
  <si>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</si>
  <si>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</si>
  <si>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</si>
  <si>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</si>
  <si>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</si>
  <si>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</si>
  <si>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</si>
  <si>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</si>
  <si>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</si>
  <si>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</si>
  <si>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</si>
  <si>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</si>
  <si>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</si>
  <si>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</si>
  <si>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</si>
  <si>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</si>
  <si>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</si>
  <si>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</si>
  <si>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</si>
  <si>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</si>
  <si>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</si>
  <si>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</si>
  <si>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</si>
  <si>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</si>
  <si>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</si>
  <si>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</si>
  <si>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</si>
  <si>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</si>
  <si>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</si>
  <si>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</si>
  <si>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</si>
  <si>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</si>
  <si>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</si>
  <si>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</si>
  <si>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</si>
  <si>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</si>
  <si>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</si>
  <si>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</si>
  <si>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</si>
  <si>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</si>
  <si>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</si>
  <si>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</si>
  <si>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</si>
  <si>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</si>
  <si>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</si>
  <si>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</si>
  <si>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</si>
  <si>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</si>
  <si>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</si>
  <si>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</si>
  <si>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</si>
  <si>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</si>
  <si>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</si>
  <si>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</si>
  <si>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</si>
  <si>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</si>
  <si>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</si>
  <si>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</si>
  <si>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</si>
  <si>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</si>
  <si>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</si>
  <si>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</si>
  <si>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</si>
  <si>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</si>
  <si>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</si>
  <si>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</si>
  <si>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</si>
  <si>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</si>
  <si>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</si>
  <si>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</si>
  <si>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</si>
  <si>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</si>
  <si>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</si>
  <si>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</si>
  <si>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</si>
  <si>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</si>
  <si>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</si>
  <si>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</si>
  <si>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</si>
  <si>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</si>
  <si>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</si>
  <si>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</si>
  <si>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</si>
  <si>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</si>
  <si>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</si>
  <si>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</si>
  <si>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</si>
  <si>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</si>
  <si>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</si>
  <si>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</si>
  <si>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</si>
  <si>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</si>
  <si>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</si>
  <si>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</si>
  <si>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</si>
  <si>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</si>
  <si>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</si>
  <si>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</si>
  <si>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</si>
  <si>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</si>
  <si>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</si>
  <si>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</si>
  <si>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</si>
  <si>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</si>
  <si>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</si>
  <si>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</si>
  <si>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</si>
  <si>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</si>
  <si>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</si>
  <si>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</si>
  <si>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</si>
  <si>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</si>
  <si>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</si>
  <si>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</si>
  <si>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</si>
  <si>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</si>
  <si>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</si>
  <si>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</si>
  <si>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</si>
  <si>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</si>
  <si>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</si>
  <si>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</si>
  <si>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</si>
  <si>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</si>
  <si>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</si>
  <si>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</si>
  <si>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</si>
  <si>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</si>
  <si>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</si>
  <si>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</si>
  <si>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</si>
  <si>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</si>
  <si>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</si>
  <si>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</si>
  <si>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</si>
  <si>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</si>
  <si>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</si>
  <si>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</si>
  <si>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</si>
  <si>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</si>
  <si>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</si>
  <si>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</si>
  <si>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</si>
  <si>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</si>
  <si>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</si>
  <si>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</si>
  <si>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</si>
  <si>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</si>
  <si>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</si>
  <si>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</si>
  <si>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</si>
  <si>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</si>
  <si>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</si>
  <si>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</si>
  <si>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</si>
  <si>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</si>
  <si>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</si>
  <si>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</si>
  <si>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</si>
  <si>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</si>
  <si>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</si>
  <si>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</si>
  <si>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</si>
  <si>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</si>
  <si>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</si>
  <si>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</si>
  <si>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</si>
  <si>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</si>
  <si>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</si>
  <si>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</si>
  <si>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</si>
  <si>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</si>
  <si>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</si>
  <si>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</si>
  <si>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</si>
  <si>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</si>
  <si>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</si>
  <si>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</si>
  <si>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</si>
  <si>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</si>
  <si>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</si>
  <si>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</si>
  <si>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</si>
  <si>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</si>
  <si>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</si>
  <si>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</si>
  <si>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</si>
  <si>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</si>
  <si>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</si>
  <si>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</si>
  <si>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</si>
  <si>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</si>
  <si>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</si>
  <si>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</si>
  <si>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</si>
  <si>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</si>
  <si>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</si>
  <si>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</si>
  <si>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</si>
  <si>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</si>
  <si>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</si>
  <si>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</si>
  <si>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</si>
  <si>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</si>
  <si>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</si>
  <si>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</si>
  <si>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</si>
  <si>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</si>
  <si>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</si>
  <si>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</si>
  <si>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</si>
  <si>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</si>
  <si>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</si>
  <si>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</si>
  <si>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</si>
  <si>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</si>
  <si>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</si>
  <si>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</si>
  <si>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</si>
  <si>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</si>
  <si>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</si>
  <si>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</si>
  <si>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</si>
  <si>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</si>
  <si>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</si>
  <si>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</si>
  <si>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</si>
  <si>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</si>
  <si>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</si>
  <si>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</si>
  <si>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</si>
  <si>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</si>
  <si>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</si>
  <si>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</si>
  <si>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</si>
  <si>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</si>
  <si>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</si>
  <si>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</si>
  <si>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</si>
  <si>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</si>
  <si>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</si>
  <si>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</si>
  <si>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</si>
  <si>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</si>
  <si>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</si>
  <si>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</si>
  <si>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</si>
  <si>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</si>
  <si>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</si>
  <si>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</si>
  <si>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</si>
  <si>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</si>
  <si>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</si>
  <si>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</si>
  <si>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</si>
  <si>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</si>
  <si>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</si>
  <si>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</si>
  <si>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</si>
  <si>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</si>
  <si>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</si>
  <si>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</si>
  <si>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</si>
  <si>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</si>
  <si>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</si>
  <si>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</si>
  <si>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</si>
  <si>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</si>
  <si>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</si>
  <si>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</si>
  <si>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</si>
  <si>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</si>
  <si>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</si>
  <si>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</si>
  <si>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</si>
  <si>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</si>
  <si>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</si>
  <si>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</si>
  <si>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</si>
  <si>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</si>
  <si>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</si>
  <si>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</si>
  <si>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</si>
  <si>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</si>
  <si>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</si>
  <si>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</si>
  <si>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</si>
  <si>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</si>
  <si>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</si>
  <si>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</si>
  <si>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</si>
  <si>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</si>
  <si>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</si>
  <si>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</si>
  <si>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</si>
  <si>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</si>
  <si>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</si>
  <si>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</si>
  <si>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</si>
  <si>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</si>
  <si>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</si>
  <si>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</si>
  <si>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</si>
  <si>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</si>
  <si>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</si>
  <si>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</si>
  <si>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</si>
  <si>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</si>
  <si>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</si>
  <si>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</si>
  <si>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</si>
  <si>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</si>
  <si>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</si>
  <si>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</si>
  <si>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</si>
  <si>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</si>
  <si>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</si>
  <si>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</si>
  <si>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</si>
  <si>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</si>
  <si>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</si>
  <si>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</si>
  <si>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</si>
  <si>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</si>
  <si>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</si>
  <si>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</si>
  <si>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</si>
  <si>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</si>
  <si>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</si>
  <si>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</si>
  <si>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</si>
  <si>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</si>
  <si>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</si>
  <si>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</si>
  <si>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</si>
  <si>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</si>
  <si>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</si>
  <si>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</si>
  <si>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</si>
  <si>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</si>
  <si>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</si>
  <si>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</si>
  <si>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</si>
  <si>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</si>
  <si>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</si>
  <si>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</si>
  <si>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</si>
  <si>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</si>
  <si>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</si>
  <si>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</si>
  <si>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</si>
  <si>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</si>
  <si>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</si>
  <si>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</si>
  <si>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</si>
  <si>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</si>
  <si>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</si>
  <si>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</si>
  <si>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</si>
  <si>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</si>
  <si>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</si>
  <si>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</si>
  <si>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</si>
  <si>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</si>
  <si>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</si>
  <si>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</si>
  <si>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</si>
  <si>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</si>
  <si>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</si>
  <si>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</si>
  <si>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</si>
  <si>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</si>
  <si>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</si>
  <si>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</si>
  <si>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</si>
  <si>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</si>
  <si>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</si>
  <si>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</si>
  <si>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</si>
  <si>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</si>
  <si>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</si>
  <si>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</si>
  <si>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</si>
  <si>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</si>
  <si>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</si>
  <si>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</si>
  <si>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</si>
  <si>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</si>
  <si>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</si>
  <si>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</si>
  <si>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</si>
  <si>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</si>
  <si>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</si>
  <si>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</si>
  <si>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</si>
  <si>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</si>
  <si>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</si>
  <si>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</si>
  <si>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</si>
  <si>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</si>
  <si>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</si>
  <si>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</si>
  <si>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</si>
  <si>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</si>
  <si>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</si>
  <si>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</si>
  <si>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</si>
  <si>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</si>
  <si>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</si>
  <si>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</si>
  <si>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</si>
  <si>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</si>
  <si>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</si>
  <si>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</si>
  <si>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</si>
  <si>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</si>
  <si>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</si>
  <si>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</si>
  <si>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</si>
  <si>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</si>
  <si>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</si>
  <si>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</si>
  <si>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</si>
  <si>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</si>
  <si>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</si>
  <si>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</si>
  <si>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</si>
  <si>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</si>
  <si>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</si>
  <si>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</si>
  <si>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</si>
  <si>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</si>
  <si>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</si>
  <si>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</si>
  <si>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</si>
  <si>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</si>
  <si>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</si>
  <si>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</si>
  <si>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</si>
  <si>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</si>
  <si>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</si>
  <si>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</si>
  <si>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</si>
  <si>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</si>
  <si>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</si>
  <si>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</si>
  <si>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</si>
  <si>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</si>
  <si>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</si>
  <si>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</si>
  <si>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</si>
  <si>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</si>
  <si>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</si>
  <si>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</si>
  <si>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</si>
  <si>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</si>
  <si>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</si>
  <si>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</si>
  <si>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</si>
  <si>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</si>
  <si>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</si>
  <si>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</si>
  <si>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</si>
  <si>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</si>
  <si>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</si>
  <si>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</si>
  <si>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</si>
  <si>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</si>
  <si>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</si>
  <si>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</si>
  <si>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</si>
  <si>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</si>
  <si>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</si>
  <si>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</si>
  <si>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</si>
  <si>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</si>
  <si>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</si>
  <si>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</si>
  <si>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</si>
  <si>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</si>
  <si>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</si>
  <si>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</si>
  <si>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</si>
  <si>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</si>
  <si>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</si>
  <si>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</si>
  <si>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</si>
  <si>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</si>
  <si>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</si>
  <si>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</si>
  <si>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</si>
  <si>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</si>
  <si>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</si>
  <si>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</si>
  <si>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</si>
  <si>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</si>
  <si>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</si>
  <si>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</si>
  <si>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</si>
  <si>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</si>
  <si>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</si>
  <si>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</si>
  <si>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</si>
  <si>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</si>
  <si>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</si>
  <si>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</si>
  <si>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</si>
  <si>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</si>
  <si>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</si>
  <si>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</si>
  <si>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</si>
  <si>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</si>
  <si>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</si>
  <si>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</si>
  <si>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</si>
  <si>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</si>
  <si>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</si>
  <si>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</si>
  <si>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</si>
  <si>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</si>
  <si>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</si>
  <si>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</si>
  <si>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</si>
  <si>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</si>
  <si>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</si>
  <si>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</si>
  <si>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</si>
  <si>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</si>
  <si>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</si>
  <si>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</si>
  <si>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</si>
  <si>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</si>
  <si>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</si>
  <si>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</si>
  <si>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</si>
  <si>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</si>
  <si>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</si>
  <si>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</si>
  <si>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</si>
  <si>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</si>
  <si>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</si>
  <si>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</si>
  <si>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</si>
  <si>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</si>
  <si>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</si>
  <si>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</si>
  <si>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</si>
  <si>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</si>
  <si>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</si>
  <si>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</si>
  <si>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</si>
  <si>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</si>
  <si>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</si>
  <si>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</si>
  <si>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</si>
  <si>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</si>
  <si>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</si>
  <si>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</si>
  <si>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</si>
  <si>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</si>
  <si>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</si>
  <si>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</si>
  <si>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</si>
  <si>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</si>
  <si>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</si>
  <si>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</si>
  <si>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</si>
  <si>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</si>
  <si>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</si>
  <si>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</si>
  <si>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</si>
  <si>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</si>
  <si>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</si>
  <si>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</si>
  <si>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</si>
  <si>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</si>
  <si>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</si>
  <si>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</si>
  <si>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</si>
  <si>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</si>
  <si>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</si>
  <si>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</si>
  <si>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</si>
  <si>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</si>
  <si>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</si>
  <si>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</si>
  <si>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</si>
  <si>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</si>
  <si>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</si>
  <si>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</si>
  <si>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</si>
  <si>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</si>
  <si>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</si>
  <si>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</si>
  <si>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</si>
  <si>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</si>
  <si>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</si>
  <si>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</si>
  <si>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</si>
  <si>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</si>
  <si>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</si>
  <si>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</si>
  <si>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</si>
  <si>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</si>
  <si>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</si>
  <si>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</si>
  <si>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</si>
  <si>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</si>
  <si>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</si>
  <si>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</si>
  <si>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</si>
  <si>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</si>
  <si>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</si>
  <si>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</si>
  <si>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</si>
  <si>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</si>
  <si>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</si>
  <si>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</si>
  <si>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</si>
  <si>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</si>
  <si>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</si>
  <si>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</si>
  <si>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</si>
  <si>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</si>
  <si>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</si>
  <si>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</si>
  <si>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</si>
  <si>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</si>
  <si>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</si>
  <si>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</si>
  <si>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</si>
  <si>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</si>
  <si>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</si>
  <si>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</si>
  <si>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</si>
  <si>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</si>
  <si>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</si>
  <si>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</si>
  <si>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</si>
  <si>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</si>
  <si>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</si>
  <si>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</si>
  <si>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</si>
  <si>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</si>
  <si>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</si>
  <si>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</si>
  <si>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</si>
  <si>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</si>
  <si>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</si>
  <si>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</si>
  <si>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</si>
  <si>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</si>
  <si>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</si>
  <si>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</si>
  <si>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</si>
  <si>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</si>
  <si>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</si>
  <si>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</si>
  <si>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</si>
  <si>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</si>
  <si>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</si>
  <si>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</si>
  <si>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</si>
  <si>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</si>
  <si>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</si>
  <si>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</si>
  <si>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</si>
  <si>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</si>
  <si>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</si>
  <si>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</si>
  <si>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</si>
  <si>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</si>
  <si>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</si>
  <si>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</si>
  <si>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</si>
  <si>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</si>
  <si>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</si>
  <si>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</si>
  <si>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</si>
  <si>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</si>
  <si>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</si>
  <si>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</si>
  <si>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</si>
  <si>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</si>
  <si>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</si>
  <si>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</si>
  <si>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</si>
  <si>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</si>
  <si>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</si>
  <si>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</si>
  <si>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</si>
  <si>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</si>
  <si>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</si>
  <si>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</si>
  <si>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</si>
  <si>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</si>
  <si>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</si>
  <si>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</si>
  <si>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</si>
  <si>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</si>
  <si>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</si>
  <si>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</si>
  <si>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</si>
  <si>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</si>
  <si>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</si>
  <si>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</si>
  <si>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</si>
  <si>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</si>
  <si>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</si>
  <si>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</si>
  <si>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</si>
  <si>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</si>
  <si>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</si>
  <si>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</si>
  <si>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</si>
  <si>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</si>
  <si>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</si>
  <si>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</si>
  <si>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</si>
  <si>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</si>
  <si>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</si>
  <si>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</si>
  <si>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</si>
  <si>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</si>
  <si>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</si>
  <si>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</si>
  <si>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</si>
  <si>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</si>
  <si>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</si>
  <si>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</si>
  <si>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</si>
  <si>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</si>
  <si>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</si>
  <si>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</si>
  <si>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</si>
  <si>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</si>
  <si>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</si>
  <si>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</si>
  <si>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</si>
  <si>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</si>
  <si>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</si>
  <si>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</si>
  <si>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</si>
  <si>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</si>
  <si>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</si>
  <si>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</si>
  <si>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</si>
  <si>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</si>
  <si>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</si>
  <si>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</si>
  <si>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</si>
  <si>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</si>
  <si>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</si>
  <si>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</si>
  <si>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</si>
  <si>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</si>
  <si>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</si>
  <si>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</si>
  <si>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</si>
  <si>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</si>
  <si>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</si>
  <si>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</si>
  <si>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</si>
  <si>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</si>
  <si>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</si>
  <si>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</si>
  <si>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</si>
  <si>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</si>
  <si>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</si>
  <si>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</si>
  <si>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</si>
  <si>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</si>
  <si>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</si>
  <si>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</si>
  <si>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</si>
  <si>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</si>
  <si>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</si>
  <si>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</si>
  <si>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</si>
  <si>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</si>
  <si>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</si>
  <si>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</si>
  <si>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</si>
  <si>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</si>
  <si>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</si>
  <si>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</si>
  <si>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</si>
  <si>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</si>
  <si>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</si>
  <si>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</si>
  <si>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</si>
  <si>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</si>
  <si>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</si>
  <si>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</si>
  <si>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</si>
  <si>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</si>
  <si>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</si>
  <si>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</si>
  <si>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</si>
  <si>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</si>
  <si>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</si>
  <si>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</si>
  <si>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</si>
  <si>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</si>
  <si>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</si>
  <si>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</si>
  <si>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</si>
  <si>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</si>
  <si>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</si>
  <si>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</si>
  <si>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</si>
  <si>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</si>
  <si>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</si>
  <si>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</si>
  <si>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</si>
  <si>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</si>
  <si>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</si>
  <si>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</si>
  <si>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</si>
  <si>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</si>
  <si>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</si>
  <si>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</si>
  <si>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</si>
  <si>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</si>
  <si>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</si>
  <si>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</si>
  <si>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</si>
  <si>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</si>
  <si>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</si>
  <si>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</si>
  <si>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</si>
  <si>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</si>
  <si>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</si>
  <si>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</si>
  <si>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</si>
  <si>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</si>
  <si>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</si>
  <si>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</si>
  <si>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</si>
  <si>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</si>
  <si>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</si>
  <si>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</si>
  <si>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</si>
  <si>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</si>
  <si>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</si>
  <si>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</si>
  <si>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</si>
  <si>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</si>
  <si>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</si>
  <si>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</si>
  <si>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</si>
  <si>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</si>
  <si>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</si>
  <si>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</si>
  <si>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</si>
  <si>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</si>
  <si>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</si>
  <si>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</si>
  <si>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</si>
  <si>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</si>
  <si>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</si>
  <si>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</si>
  <si>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</si>
  <si>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</si>
  <si>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</si>
  <si>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</si>
  <si>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</si>
  <si>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</si>
  <si>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</si>
  <si>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</si>
  <si>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</si>
  <si>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</si>
  <si>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</si>
  <si>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</si>
  <si>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</si>
  <si>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</si>
  <si>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</si>
  <si>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</si>
  <si>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</si>
  <si>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</si>
  <si>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</si>
  <si>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</si>
  <si>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</si>
  <si>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</si>
  <si>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</si>
  <si>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</si>
  <si>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</si>
  <si>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</si>
  <si>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</si>
  <si>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</si>
  <si>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</si>
  <si>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</si>
  <si>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</si>
  <si>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</si>
  <si>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</si>
  <si>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</si>
  <si>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</si>
  <si>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</si>
  <si>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</si>
  <si>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</si>
  <si>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</si>
  <si>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</si>
  <si>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</si>
  <si>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</si>
  <si>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</si>
  <si>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</si>
  <si>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</si>
  <si>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</si>
  <si>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</si>
  <si>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</si>
  <si>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</si>
  <si>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</si>
  <si>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</si>
  <si>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</si>
  <si>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</si>
  <si>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</si>
  <si>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</si>
  <si>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</si>
  <si>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</si>
  <si>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</si>
  <si>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</si>
  <si>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</si>
  <si>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</si>
  <si>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</si>
  <si>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</si>
  <si>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</si>
  <si>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</si>
  <si>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</si>
  <si>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</si>
  <si>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</si>
  <si>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</si>
  <si>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</si>
  <si>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</si>
  <si>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</si>
  <si>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</si>
  <si>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</si>
  <si>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</si>
  <si>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</si>
  <si>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</si>
  <si>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</si>
  <si>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</si>
  <si>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</si>
  <si>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</si>
  <si>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</si>
  <si>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</si>
  <si>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</si>
  <si>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</si>
  <si>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</si>
  <si>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</si>
  <si>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</si>
  <si>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</si>
  <si>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</si>
  <si>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</si>
  <si>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</si>
  <si>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</si>
  <si>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</si>
  <si>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</si>
  <si>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</si>
  <si>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</si>
  <si>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</si>
  <si>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</si>
  <si>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</si>
  <si>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</si>
  <si>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</si>
  <si>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</si>
  <si>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</si>
  <si>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</si>
  <si>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</si>
  <si>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</si>
  <si>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</si>
  <si>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</si>
  <si>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</si>
  <si>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</si>
  <si>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</si>
  <si>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</si>
  <si>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</si>
  <si>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</si>
  <si>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</si>
  <si>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</si>
  <si>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</si>
  <si>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</si>
  <si>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</si>
  <si>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</si>
  <si>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</si>
  <si>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</si>
  <si>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</si>
  <si>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</si>
  <si>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</si>
  <si>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</si>
  <si>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</si>
  <si>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</si>
  <si>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</si>
  <si>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</si>
  <si>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</si>
  <si>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</si>
  <si>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</si>
  <si>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</si>
  <si>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</si>
  <si>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</si>
  <si>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</si>
  <si>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</si>
  <si>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</si>
  <si>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</si>
  <si>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</si>
  <si>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</si>
  <si>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</si>
  <si>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</si>
  <si>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</si>
  <si>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</si>
  <si>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</si>
  <si>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</si>
  <si>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</si>
  <si>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</si>
  <si>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</si>
  <si>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</si>
  <si>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</si>
  <si>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</si>
  <si>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</si>
  <si>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</si>
  <si>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</si>
  <si>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</si>
  <si>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</si>
  <si>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</si>
  <si>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</si>
  <si>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</si>
  <si>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</si>
  <si>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</si>
  <si>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</si>
  <si>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</si>
  <si>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</si>
  <si>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</si>
  <si>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</si>
  <si>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</si>
  <si>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</si>
  <si>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</si>
  <si>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</si>
  <si>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</si>
  <si>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</si>
  <si>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</si>
  <si>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</si>
  <si>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</si>
  <si>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</si>
  <si>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</si>
  <si>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</si>
  <si>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</si>
  <si>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</si>
  <si>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</si>
  <si>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</si>
  <si>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</si>
  <si>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</si>
  <si>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</si>
  <si>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</si>
  <si>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</si>
  <si>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</si>
  <si>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</si>
  <si>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</si>
  <si>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</si>
  <si>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</si>
  <si>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</si>
  <si>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</si>
  <si>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</si>
  <si>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</si>
  <si>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</si>
  <si>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</si>
  <si>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</si>
  <si>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</si>
  <si>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</si>
  <si>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</si>
  <si>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</si>
  <si>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</si>
  <si>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</si>
  <si>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</si>
  <si>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</si>
  <si>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</si>
  <si>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</si>
  <si>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</si>
  <si>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</si>
  <si>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</si>
  <si>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</si>
  <si>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</si>
  <si>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</si>
  <si>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</si>
  <si>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</si>
  <si>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</si>
  <si>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</si>
  <si>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</si>
  <si>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</si>
  <si>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</si>
  <si>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</si>
  <si>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</si>
  <si>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</si>
  <si>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</si>
  <si>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</si>
  <si>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</si>
  <si>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</si>
  <si>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</si>
  <si>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</si>
  <si>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</si>
  <si>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</si>
  <si>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</si>
  <si>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</si>
  <si>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</si>
  <si>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</si>
  <si>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</si>
  <si>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</si>
  <si>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</si>
  <si>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</si>
  <si>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</si>
  <si>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</si>
  <si>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</si>
  <si>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</si>
  <si>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</si>
  <si>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</si>
  <si>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</si>
  <si>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</si>
  <si>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</si>
  <si>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</si>
  <si>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</si>
  <si>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</si>
  <si>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</si>
  <si>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</si>
  <si>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</si>
  <si>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</si>
  <si>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</si>
  <si>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</si>
  <si>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</si>
  <si>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</si>
  <si>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</si>
  <si>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</si>
  <si>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</si>
  <si>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</si>
  <si>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</si>
  <si>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</si>
  <si>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</si>
  <si>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</si>
  <si>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</si>
  <si>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</si>
  <si>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</si>
  <si>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</si>
  <si>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</si>
  <si>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</si>
  <si>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</si>
  <si>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</si>
  <si>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</si>
  <si>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</si>
  <si>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</si>
  <si>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</si>
  <si>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</si>
  <si>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</si>
  <si>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</si>
  <si>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</si>
  <si>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</si>
  <si>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</si>
  <si>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</si>
  <si>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</si>
  <si>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</si>
  <si>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</si>
  <si>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</si>
  <si>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</si>
  <si>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</si>
  <si>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</si>
  <si>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</si>
  <si>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</si>
  <si>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</si>
  <si>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</si>
  <si>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</si>
  <si>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</si>
  <si>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</si>
  <si>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</si>
  <si>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</si>
  <si>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</si>
  <si>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</si>
  <si>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</si>
  <si>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</si>
  <si>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</si>
  <si>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</si>
  <si>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</si>
  <si>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</si>
  <si>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</si>
  <si>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</si>
  <si>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</si>
  <si>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</si>
  <si>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</si>
  <si>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</si>
  <si>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</si>
  <si>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</si>
  <si>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</si>
  <si>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</si>
  <si>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</si>
  <si>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</si>
  <si>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</si>
  <si>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</si>
  <si>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</si>
  <si>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</si>
  <si>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</si>
  <si>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</si>
  <si>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</si>
  <si>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</si>
  <si>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</si>
  <si>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</si>
  <si>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</si>
  <si>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</si>
  <si>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</si>
  <si>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</si>
  <si>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</si>
  <si>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</si>
  <si>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</si>
  <si>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</si>
  <si>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</si>
  <si>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</si>
  <si>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</si>
  <si>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</si>
  <si>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</si>
  <si>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</si>
  <si>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</si>
  <si>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</si>
  <si>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</si>
  <si>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</si>
  <si>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</si>
  <si>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</si>
  <si>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</si>
  <si>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</si>
  <si>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</si>
  <si>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</si>
  <si>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</si>
  <si>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</si>
  <si>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</si>
  <si>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</si>
  <si>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</si>
  <si>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</si>
  <si>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</si>
  <si>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</si>
  <si>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</si>
  <si>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</si>
  <si>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</si>
  <si>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</si>
  <si>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</si>
  <si>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</si>
  <si>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</si>
  <si>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</si>
  <si>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</si>
  <si>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</si>
  <si>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</si>
  <si>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</si>
  <si>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</si>
  <si>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</si>
  <si>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</si>
  <si>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</si>
  <si>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</si>
  <si>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</si>
  <si>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</si>
  <si>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</si>
  <si>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</si>
  <si>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</si>
  <si>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</si>
  <si>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</si>
  <si>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</si>
  <si>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</si>
  <si>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</si>
  <si>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</si>
  <si>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</si>
  <si>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</si>
  <si>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</si>
  <si>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</si>
  <si>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</si>
  <si>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</si>
  <si>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</si>
  <si>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</si>
  <si>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</si>
  <si>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</si>
  <si>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</si>
  <si>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</si>
  <si>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</si>
  <si>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</si>
  <si>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</si>
  <si>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</si>
  <si>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</si>
  <si>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</si>
  <si>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</si>
  <si>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</si>
  <si>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</si>
  <si>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</si>
  <si>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</si>
  <si>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</si>
  <si>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</si>
  <si>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</si>
  <si>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</si>
  <si>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</si>
  <si>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</si>
  <si>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</si>
  <si>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</si>
  <si>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</si>
  <si>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</si>
  <si>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</si>
  <si>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</si>
  <si>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</si>
  <si>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</si>
  <si>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</si>
  <si>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</si>
  <si>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</si>
  <si>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</si>
  <si>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</si>
  <si>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</si>
  <si>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</si>
  <si>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</si>
  <si>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</si>
  <si>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</si>
  <si>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</si>
  <si>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</si>
  <si>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</si>
  <si>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</si>
  <si>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</si>
  <si>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</si>
  <si>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</si>
  <si>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</si>
  <si>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</si>
  <si>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</si>
  <si>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</si>
  <si>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</si>
  <si>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</si>
  <si>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</si>
  <si>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</si>
  <si>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</si>
  <si>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</si>
  <si>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</si>
  <si>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</si>
  <si>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</si>
  <si>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</si>
  <si>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</si>
  <si>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</si>
  <si>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</si>
  <si>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</si>
  <si>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</si>
  <si>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</si>
  <si>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</si>
  <si>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</si>
  <si>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</si>
  <si>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</si>
  <si>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</si>
  <si>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</si>
  <si>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</si>
  <si>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</si>
  <si>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</si>
  <si>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</si>
  <si>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</si>
  <si>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</si>
  <si>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</si>
  <si>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</si>
  <si>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</si>
  <si>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</si>
  <si>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</si>
  <si>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</si>
  <si>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</si>
  <si>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</si>
  <si>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</si>
  <si>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</si>
  <si>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</si>
  <si>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</si>
  <si>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</si>
  <si>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</si>
  <si>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</si>
  <si>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</si>
  <si>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</si>
  <si>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</si>
  <si>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</si>
  <si>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</si>
  <si>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</si>
  <si>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</si>
  <si>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</si>
  <si>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</si>
  <si>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</si>
  <si>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</si>
  <si>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</si>
  <si>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</si>
  <si>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</si>
  <si>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</si>
  <si>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</si>
  <si>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</si>
  <si>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</si>
  <si>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</si>
  <si>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</si>
  <si>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</si>
  <si>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</si>
  <si>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</si>
  <si>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</si>
  <si>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</si>
  <si>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</si>
  <si>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</si>
  <si>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</si>
  <si>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</si>
  <si>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</si>
  <si>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</si>
  <si>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</si>
  <si>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</si>
  <si>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</si>
  <si>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</si>
  <si>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</si>
  <si>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</si>
  <si>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</si>
  <si>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</si>
  <si>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</si>
  <si>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</si>
  <si>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</si>
  <si>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</si>
  <si>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</si>
  <si>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</si>
  <si>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</si>
  <si>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</si>
  <si>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</si>
  <si>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</si>
  <si>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</si>
  <si>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</si>
  <si>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</si>
  <si>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</si>
  <si>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</si>
  <si>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</si>
  <si>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</si>
  <si>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</si>
  <si>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</si>
  <si>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</si>
  <si>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</si>
  <si>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</si>
  <si>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</si>
  <si>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</si>
  <si>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</si>
  <si>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</si>
  <si>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</si>
  <si>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</si>
  <si>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</si>
  <si>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</si>
  <si>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</si>
  <si>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</si>
  <si>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</si>
  <si>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</si>
  <si>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</si>
  <si>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</si>
  <si>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</si>
  <si>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</si>
  <si>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</si>
  <si>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</si>
  <si>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</si>
  <si>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</si>
  <si>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</si>
  <si>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</si>
  <si>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</si>
  <si>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</si>
  <si>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</si>
  <si>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</si>
  <si>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</si>
  <si>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</si>
  <si>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</si>
  <si>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</si>
  <si>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</si>
  <si>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</si>
  <si>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</si>
  <si>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</si>
  <si>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</si>
  <si>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</si>
  <si>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</si>
  <si>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</si>
  <si>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</si>
  <si>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</si>
  <si>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</si>
  <si>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</si>
  <si>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</si>
  <si>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</si>
  <si>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</si>
  <si>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</si>
  <si>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</si>
  <si>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</si>
  <si>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</si>
  <si>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</si>
  <si>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</si>
  <si>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</si>
  <si>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</si>
  <si>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</si>
  <si>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</si>
  <si>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</si>
  <si>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</si>
  <si>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</si>
  <si>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</si>
  <si>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</si>
  <si>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</si>
  <si>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</si>
  <si>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</si>
  <si>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</si>
  <si>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</si>
  <si>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</si>
  <si>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</si>
  <si>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</si>
  <si>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</si>
  <si>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</si>
  <si>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</si>
  <si>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</si>
  <si>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</si>
  <si>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</si>
  <si>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</si>
  <si>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</si>
  <si>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</si>
  <si>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</si>
  <si>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</si>
  <si>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</si>
  <si>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</si>
  <si>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</si>
  <si>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</si>
  <si>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</si>
  <si>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</si>
  <si>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</si>
  <si>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</si>
  <si>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</si>
  <si>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</si>
  <si>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</si>
  <si>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</si>
  <si>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</si>
  <si>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</si>
  <si>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</si>
  <si>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</si>
  <si>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</si>
  <si>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</si>
  <si>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</si>
  <si>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</si>
  <si>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</si>
  <si>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</si>
  <si>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</si>
  <si>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</si>
  <si>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</si>
  <si>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</si>
  <si>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</si>
  <si>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</si>
  <si>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</si>
  <si>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</si>
  <si>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</si>
  <si>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</si>
  <si>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</si>
  <si>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</si>
  <si>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</si>
  <si>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</si>
  <si>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</si>
  <si>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</si>
  <si>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</si>
  <si>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</si>
  <si>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</si>
  <si>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</si>
  <si>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</si>
  <si>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</si>
  <si>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</si>
  <si>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</si>
  <si>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</si>
  <si>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</si>
  <si>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</si>
  <si>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</si>
  <si>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</si>
  <si>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</si>
  <si>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</si>
  <si>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</si>
  <si>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</si>
  <si>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</si>
  <si>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</si>
  <si>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</si>
  <si>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</si>
  <si>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</si>
  <si>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</si>
  <si>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</si>
  <si>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</si>
  <si>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</si>
  <si>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</si>
  <si>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</si>
  <si>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</si>
  <si>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</si>
  <si>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</si>
  <si>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</si>
  <si>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</si>
  <si>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</si>
  <si>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</si>
  <si>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</si>
  <si>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</si>
  <si>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</si>
  <si>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</si>
  <si>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</si>
  <si>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</si>
  <si>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</si>
  <si>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</si>
  <si>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</si>
  <si>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</si>
  <si>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</si>
  <si>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</si>
  <si>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</si>
  <si>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</si>
  <si>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</si>
  <si>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</si>
  <si>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</si>
  <si>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</si>
  <si>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</si>
  <si>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</si>
  <si>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</si>
  <si>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</si>
  <si>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</si>
  <si>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</si>
  <si>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</si>
  <si>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</si>
  <si>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</si>
  <si>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</si>
  <si>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</si>
  <si>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</si>
  <si>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</si>
  <si>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</si>
  <si>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</si>
  <si>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</si>
  <si>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</si>
  <si>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</si>
  <si>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</si>
  <si>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</si>
  <si>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</si>
  <si>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</si>
  <si>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</si>
  <si>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</si>
  <si>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</si>
  <si>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</si>
  <si>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</si>
  <si>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</si>
  <si>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</si>
  <si>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</si>
  <si>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</si>
  <si>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</si>
  <si>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</si>
  <si>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</si>
  <si>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</si>
  <si>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</si>
  <si>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</si>
  <si>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</si>
  <si>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</si>
  <si>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</si>
  <si>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</si>
  <si>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</si>
  <si>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</si>
  <si>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</si>
  <si>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</si>
  <si>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</si>
  <si>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</si>
  <si>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</si>
  <si>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</si>
  <si>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</si>
  <si>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</si>
  <si>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</si>
  <si>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</si>
  <si>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</si>
  <si>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</si>
  <si>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</si>
  <si>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</si>
  <si>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</si>
  <si>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</si>
  <si>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</si>
  <si>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</si>
  <si>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</si>
  <si>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</si>
  <si>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</si>
  <si>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</si>
  <si>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</si>
  <si>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</si>
  <si>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</si>
  <si>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</si>
  <si>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</si>
  <si>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</si>
  <si>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</si>
  <si>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</si>
  <si>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</si>
  <si>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</si>
  <si>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</si>
  <si>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</si>
  <si>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</si>
  <si>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</si>
  <si>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</si>
  <si>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</si>
  <si>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</si>
  <si>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</si>
  <si>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</si>
  <si>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</si>
  <si>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</si>
  <si>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</si>
  <si>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</si>
  <si>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</si>
  <si>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</si>
  <si>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</si>
  <si>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</si>
  <si>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</si>
  <si>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</si>
  <si>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</si>
  <si>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</si>
  <si>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</si>
  <si>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</si>
  <si>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</si>
  <si>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</si>
  <si>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</si>
  <si>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</si>
  <si>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</si>
  <si>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</si>
  <si>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</si>
  <si>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</si>
  <si>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</si>
  <si>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</si>
  <si>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</si>
  <si>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</si>
  <si>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</si>
  <si>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</si>
  <si>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</si>
  <si>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</si>
  <si>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</si>
  <si>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</si>
  <si>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</si>
  <si>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</si>
  <si>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</si>
  <si>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</si>
  <si>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</si>
  <si>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</si>
  <si>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</si>
  <si>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</si>
  <si>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</si>
  <si>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</si>
  <si>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</si>
  <si>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</si>
  <si>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</si>
  <si>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</si>
  <si>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</si>
  <si>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</si>
  <si>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</si>
  <si>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</si>
  <si>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</si>
  <si>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</si>
  <si>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</si>
  <si>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</si>
  <si>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</si>
  <si>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</si>
  <si>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</si>
  <si>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</si>
  <si>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</si>
  <si>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</si>
  <si>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</si>
  <si>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</si>
  <si>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</si>
  <si>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</si>
  <si>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</si>
  <si>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</si>
  <si>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</si>
  <si>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</si>
  <si>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</si>
  <si>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</si>
  <si>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</si>
  <si>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</si>
  <si>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</si>
  <si>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</si>
  <si>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</si>
  <si>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</si>
  <si>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</si>
  <si>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</si>
  <si>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</si>
  <si>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</si>
  <si>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</si>
  <si>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</si>
  <si>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</si>
  <si>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</si>
  <si>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</si>
  <si>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</si>
  <si>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</si>
  <si>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</si>
  <si>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</si>
  <si>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</si>
  <si>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</si>
  <si>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</si>
  <si>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</si>
  <si>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</si>
  <si>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</si>
  <si>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</si>
  <si>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</si>
  <si>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</si>
  <si>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</si>
  <si>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</si>
  <si>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</si>
  <si>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</si>
  <si>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</si>
  <si>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</si>
  <si>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</si>
  <si>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</si>
  <si>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</si>
  <si>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</si>
  <si>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</si>
  <si>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</si>
  <si>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</si>
  <si>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</si>
  <si>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</si>
  <si>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</si>
  <si>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</si>
  <si>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</si>
  <si>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</si>
  <si>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</si>
  <si>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</si>
  <si>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</si>
  <si>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</si>
  <si>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</si>
  <si>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</si>
  <si>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</si>
  <si>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</si>
  <si>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</si>
  <si>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</si>
  <si>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</si>
  <si>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</si>
  <si>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</si>
  <si>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</si>
  <si>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</si>
  <si>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</si>
  <si>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</si>
  <si>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</si>
  <si>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</si>
  <si>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</si>
  <si>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</si>
  <si>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</si>
  <si>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</si>
  <si>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</si>
  <si>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</si>
  <si>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</si>
  <si>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</si>
  <si>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</si>
  <si>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</si>
  <si>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</si>
  <si>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</si>
  <si>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</si>
  <si>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</si>
  <si>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</si>
  <si>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</si>
  <si>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</si>
  <si>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</si>
  <si>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</si>
  <si>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</si>
  <si>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</si>
  <si>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</si>
  <si>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</si>
  <si>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</si>
  <si>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</si>
  <si>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</si>
  <si>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</si>
  <si>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</si>
  <si>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</si>
  <si>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</si>
  <si>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</si>
  <si>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</si>
  <si>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</si>
  <si>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</si>
  <si>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</si>
  <si>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</si>
  <si>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</si>
  <si>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</si>
  <si>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</si>
  <si>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</si>
  <si>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</si>
  <si>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</si>
  <si>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</si>
  <si>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</si>
  <si>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</si>
  <si>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</si>
  <si>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</si>
  <si>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</si>
  <si>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</si>
  <si>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</si>
  <si>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</si>
  <si>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</si>
  <si>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</si>
  <si>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</si>
  <si>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</si>
  <si>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</si>
  <si>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</si>
  <si>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</si>
  <si>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</si>
  <si>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</si>
  <si>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</si>
  <si>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</si>
  <si>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</si>
  <si>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</si>
  <si>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</si>
  <si>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</si>
  <si>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</si>
  <si>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</si>
  <si>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</si>
  <si>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</si>
  <si>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</si>
  <si>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</si>
  <si>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</si>
  <si>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</si>
  <si>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</si>
  <si>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</si>
  <si>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</si>
  <si>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</si>
  <si>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</si>
  <si>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</si>
  <si>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</si>
  <si>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</si>
  <si>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</si>
  <si>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</si>
  <si>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</si>
  <si>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</si>
  <si>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</si>
  <si>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</si>
  <si>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</si>
  <si>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</si>
  <si>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</si>
  <si>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</si>
  <si>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</si>
  <si>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</si>
  <si>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</si>
  <si>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</si>
  <si>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</si>
  <si>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</si>
  <si>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</si>
  <si>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</si>
  <si>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</si>
  <si>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</si>
  <si>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</si>
  <si>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</si>
  <si>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</si>
  <si>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</si>
  <si>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</si>
  <si>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</si>
  <si>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</si>
  <si>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</si>
  <si>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</si>
  <si>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</si>
  <si>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</si>
  <si>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</si>
  <si>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</si>
  <si>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</si>
  <si>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</si>
  <si>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</si>
  <si>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</si>
  <si>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</si>
  <si>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</si>
  <si>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</si>
  <si>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</si>
  <si>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</si>
  <si>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</si>
  <si>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</si>
  <si>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</si>
  <si>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</si>
  <si>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</si>
  <si>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</si>
  <si>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</si>
  <si>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</si>
  <si>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</si>
  <si>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</si>
  <si>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</si>
  <si>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</si>
  <si>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</si>
  <si>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</si>
  <si>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</si>
  <si>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</si>
  <si>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</si>
  <si>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</si>
  <si>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</si>
  <si>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</si>
  <si>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</si>
  <si>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</si>
  <si>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</si>
  <si>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</si>
  <si>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</si>
  <si>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</si>
  <si>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</si>
  <si>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</si>
  <si>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</si>
  <si>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</si>
  <si>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</si>
  <si>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</si>
  <si>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</si>
  <si>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</si>
  <si>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</si>
  <si>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</si>
  <si>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</si>
  <si>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</si>
  <si>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</si>
  <si>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</si>
  <si>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</si>
  <si>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</si>
  <si>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</si>
  <si>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</si>
  <si>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</si>
  <si>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</si>
  <si>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</si>
  <si>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</si>
  <si>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</si>
  <si>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</si>
  <si>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</si>
  <si>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</si>
  <si>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</si>
  <si>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</si>
  <si>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</si>
  <si>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</si>
  <si>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</si>
  <si>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</si>
  <si>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</si>
  <si>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</si>
  <si>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</si>
  <si>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</si>
  <si>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</si>
  <si>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</si>
  <si>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</si>
  <si>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</si>
  <si>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</si>
  <si>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</si>
  <si>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</si>
  <si>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</si>
  <si>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</si>
  <si>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</si>
  <si>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</si>
  <si>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</si>
  <si>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</si>
  <si>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</si>
  <si>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</si>
  <si>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</si>
  <si>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</si>
  <si>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</si>
  <si>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</si>
  <si>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</si>
  <si>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</si>
  <si>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</si>
  <si>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</si>
  <si>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</si>
  <si>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</si>
  <si>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</si>
  <si>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</si>
  <si>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</si>
  <si>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</si>
  <si>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</si>
  <si>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</si>
  <si>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</si>
  <si>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</si>
  <si>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</si>
  <si>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</si>
  <si>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</si>
  <si>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</si>
  <si>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</si>
  <si>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</si>
  <si>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</si>
  <si>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</si>
  <si>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</si>
  <si>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</si>
  <si>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</si>
  <si>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</si>
  <si>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</si>
  <si>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</si>
  <si>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</si>
  <si>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</si>
  <si>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</si>
  <si>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</si>
  <si>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</si>
  <si>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</si>
  <si>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</si>
  <si>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</si>
  <si>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</si>
  <si>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</si>
  <si>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</si>
  <si>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</si>
  <si>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</si>
  <si>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</si>
  <si>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</si>
  <si>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</si>
  <si>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</si>
  <si>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</si>
  <si>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</si>
  <si>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</si>
  <si>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</si>
  <si>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</si>
  <si>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</si>
  <si>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</si>
  <si>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</si>
  <si>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</si>
  <si>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</si>
  <si>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</si>
  <si>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</si>
  <si>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</si>
  <si>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</si>
  <si>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</si>
  <si>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</si>
  <si>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</si>
  <si>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</si>
  <si>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</si>
  <si>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</si>
  <si>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</si>
  <si>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</si>
  <si>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</si>
  <si>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</si>
  <si>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</si>
  <si>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</si>
  <si>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</si>
  <si>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</si>
  <si>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</si>
  <si>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</si>
  <si>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</si>
  <si>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</si>
  <si>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</si>
  <si>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</si>
  <si>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</si>
  <si>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</si>
  <si>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</si>
  <si>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</si>
  <si>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</si>
  <si>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</si>
  <si>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</si>
  <si>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</si>
  <si>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</si>
  <si>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</si>
  <si>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</si>
  <si>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</si>
  <si>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</si>
  <si>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</si>
  <si>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</si>
  <si>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</si>
  <si>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</si>
  <si>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</si>
  <si>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</si>
  <si>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</si>
  <si>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</si>
  <si>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</si>
  <si>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</si>
  <si>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</si>
  <si>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</si>
  <si>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</si>
  <si>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</si>
  <si>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</si>
  <si>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</si>
  <si>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</si>
  <si>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</si>
  <si>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</si>
  <si>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</si>
  <si>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</si>
  <si>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</si>
  <si>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</si>
  <si>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</si>
  <si>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</si>
  <si>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</si>
  <si>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</si>
  <si>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</si>
  <si>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</si>
  <si>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</si>
  <si>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</si>
  <si>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</si>
  <si>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</si>
  <si>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</si>
  <si>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</si>
  <si>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</si>
  <si>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</si>
  <si>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</si>
  <si>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</si>
  <si>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</si>
  <si>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</si>
  <si>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</si>
  <si>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</si>
  <si>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</si>
  <si>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</si>
  <si>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</si>
  <si>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</si>
  <si>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</si>
  <si>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</si>
  <si>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</si>
  <si>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</si>
  <si>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</si>
  <si>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</si>
  <si>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</si>
  <si>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</si>
  <si>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</si>
  <si>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</si>
  <si>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</si>
  <si>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</si>
  <si>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</si>
  <si>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</si>
  <si>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</si>
  <si>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</si>
  <si>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</si>
  <si>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</si>
  <si>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</si>
  <si>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</si>
  <si>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</si>
  <si>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</si>
  <si>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</si>
  <si>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</si>
  <si>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</si>
  <si>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</si>
  <si>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</si>
  <si>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</si>
  <si>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</si>
  <si>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</si>
  <si>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</si>
  <si>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</si>
  <si>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</si>
  <si>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</si>
  <si>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</si>
  <si>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</si>
  <si>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</si>
  <si>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</si>
  <si>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</si>
  <si>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</si>
  <si>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</si>
  <si>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</si>
  <si>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</si>
  <si>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</si>
  <si>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</si>
  <si>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</si>
  <si>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</si>
  <si>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</si>
  <si>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</si>
  <si>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</si>
  <si>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</si>
  <si>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</si>
  <si>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</si>
  <si>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</si>
  <si>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</si>
  <si>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</si>
  <si>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</si>
  <si>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</si>
  <si>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</si>
  <si>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</si>
  <si>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</si>
  <si>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</si>
  <si>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</si>
  <si>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</si>
  <si>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</si>
  <si>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</si>
  <si>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</si>
  <si>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</si>
  <si>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</si>
  <si>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</si>
  <si>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</si>
  <si>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</si>
  <si>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</si>
  <si>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</si>
  <si>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</si>
  <si>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</si>
  <si>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</si>
  <si>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</si>
  <si>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</si>
  <si>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</si>
  <si>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</si>
  <si>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</si>
  <si>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</si>
  <si>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</si>
  <si>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</si>
  <si>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</si>
  <si>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</si>
  <si>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</si>
  <si>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</si>
  <si>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</si>
  <si>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</si>
  <si>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</si>
  <si>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</si>
  <si>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</si>
  <si>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</si>
  <si>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</si>
  <si>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</si>
  <si>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</si>
  <si>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</si>
  <si>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</si>
  <si>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</si>
  <si>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</si>
  <si>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</si>
  <si>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</si>
  <si>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</si>
  <si>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</si>
  <si>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</si>
  <si>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</si>
  <si>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</si>
  <si>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</si>
  <si>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</si>
  <si>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</si>
  <si>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</si>
  <si>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</si>
  <si>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</si>
  <si>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</si>
  <si>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</si>
  <si>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</si>
  <si>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</si>
  <si>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</si>
  <si>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</si>
  <si>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</si>
  <si>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</si>
  <si>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</si>
  <si>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</si>
  <si>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</si>
  <si>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</si>
  <si>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</si>
  <si>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</si>
  <si>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</si>
  <si>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</si>
  <si>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</si>
  <si>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</si>
  <si>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</si>
  <si>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</si>
  <si>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</si>
  <si>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</si>
  <si>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</si>
  <si>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</si>
  <si>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</si>
  <si>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</si>
  <si>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</si>
  <si>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</si>
  <si>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</si>
  <si>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</si>
  <si>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</si>
  <si>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</si>
  <si>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</si>
  <si>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</si>
  <si>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</si>
  <si>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</si>
  <si>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</si>
  <si>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</si>
  <si>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</si>
  <si>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</si>
  <si>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</si>
  <si>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</si>
  <si>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</si>
  <si>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</si>
  <si>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</si>
  <si>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</si>
  <si>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</si>
  <si>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</si>
  <si>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</si>
  <si>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</si>
  <si>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</si>
  <si>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</si>
  <si>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</si>
  <si>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</si>
  <si>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</si>
  <si>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</si>
  <si>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</si>
  <si>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</si>
  <si>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</si>
  <si>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</si>
  <si>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</si>
  <si>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</si>
  <si>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</si>
  <si>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</si>
  <si>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</si>
  <si>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</si>
  <si>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</si>
  <si>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</si>
  <si>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</si>
  <si>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</si>
  <si>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</si>
  <si>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</si>
  <si>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</si>
  <si>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</si>
  <si>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</si>
  <si>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</si>
  <si>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</si>
  <si>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</si>
  <si>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</si>
  <si>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</si>
  <si>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</si>
  <si>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</si>
  <si>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</si>
  <si>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</si>
  <si>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</si>
  <si>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</si>
  <si>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</si>
  <si>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</si>
  <si>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</si>
  <si>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</si>
  <si>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</si>
  <si>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</si>
  <si>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</si>
  <si>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</si>
  <si>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</si>
  <si>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</si>
  <si>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</si>
  <si>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</si>
  <si>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</si>
  <si>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</si>
  <si>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</si>
  <si>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</si>
  <si>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</si>
  <si>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</si>
  <si>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</si>
  <si>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</si>
  <si>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</si>
  <si>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</si>
  <si>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</si>
  <si>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</si>
  <si>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</si>
  <si>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</si>
  <si>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</si>
  <si>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</si>
  <si>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</si>
  <si>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</si>
  <si>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</si>
  <si>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</si>
  <si>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</si>
  <si>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</si>
  <si>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</si>
  <si>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</si>
  <si>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</si>
  <si>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</si>
  <si>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</si>
  <si>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</si>
  <si>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</si>
  <si>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</si>
  <si>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</si>
  <si>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</si>
  <si>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</si>
  <si>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</si>
  <si>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</si>
  <si>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</si>
  <si>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</si>
  <si>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</si>
  <si>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</si>
  <si>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</si>
  <si>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</si>
  <si>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</si>
  <si>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</si>
  <si>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</si>
  <si>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</si>
  <si>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</si>
  <si>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</si>
  <si>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</si>
  <si>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</si>
  <si>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</si>
  <si>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</si>
  <si>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</si>
  <si>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</si>
  <si>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</si>
  <si>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</si>
  <si>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</si>
  <si>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</si>
  <si>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</si>
  <si>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</si>
  <si>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</si>
  <si>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</si>
  <si>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</si>
  <si>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</si>
  <si>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</si>
  <si>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</si>
  <si>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</si>
  <si>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</si>
  <si>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</si>
  <si>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</si>
  <si>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</si>
  <si>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</si>
  <si>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</si>
  <si>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</si>
  <si>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</si>
  <si>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</si>
  <si>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</si>
  <si>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</si>
  <si>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</si>
  <si>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</si>
  <si>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</si>
  <si>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</si>
  <si>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</si>
  <si>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</si>
  <si>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</si>
  <si>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</si>
  <si>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</si>
  <si>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</si>
  <si>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</si>
  <si>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</si>
  <si>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</si>
  <si>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</si>
  <si>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</si>
  <si>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</si>
  <si>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</si>
  <si>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</si>
  <si>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</si>
  <si>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</si>
  <si>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</si>
  <si>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</si>
  <si>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</si>
  <si>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</si>
  <si>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</si>
  <si>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</si>
  <si>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</si>
  <si>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</si>
  <si>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</si>
  <si>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</si>
  <si>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</si>
  <si>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</si>
  <si>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</si>
  <si>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</si>
  <si>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</si>
  <si>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</si>
  <si>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</si>
  <si>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</si>
  <si>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</si>
  <si>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</si>
  <si>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</si>
  <si>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</si>
  <si>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</si>
  <si>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</si>
  <si>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</si>
  <si>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</si>
  <si>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</si>
  <si>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</si>
  <si>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</si>
  <si>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</si>
  <si>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</si>
  <si>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</si>
  <si>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</si>
  <si>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</si>
  <si>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</si>
  <si>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</si>
  <si>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</si>
  <si>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</si>
  <si>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</si>
  <si>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</si>
  <si>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</si>
  <si>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</si>
  <si>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</si>
  <si>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</si>
  <si>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</si>
  <si>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</si>
  <si>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</si>
  <si>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</si>
  <si>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</si>
  <si>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</si>
  <si>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</si>
  <si>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</si>
  <si>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</si>
  <si>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</si>
  <si>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</si>
  <si>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</si>
  <si>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</si>
  <si>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</si>
  <si>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</si>
  <si>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</si>
  <si>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</si>
  <si>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</si>
  <si>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</si>
  <si>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</si>
  <si>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</si>
  <si>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</si>
  <si>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</si>
  <si>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</si>
  <si>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</si>
  <si>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</si>
  <si>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</si>
  <si>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</si>
  <si>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</si>
  <si>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</si>
  <si>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</si>
  <si>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</si>
  <si>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</si>
  <si>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</si>
  <si>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</si>
  <si>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</si>
  <si>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</si>
  <si>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</si>
  <si>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</si>
  <si>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</si>
  <si>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</si>
  <si>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</si>
  <si>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</si>
  <si>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</si>
  <si>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</si>
  <si>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</si>
  <si>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</si>
  <si>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</si>
  <si>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</si>
  <si>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</si>
  <si>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</si>
  <si>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</si>
  <si>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</si>
  <si>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</si>
  <si>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</si>
  <si>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</si>
  <si>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</si>
  <si>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</si>
  <si>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</si>
  <si>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</si>
  <si>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</si>
  <si>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</si>
  <si>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</si>
  <si>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</si>
  <si>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</si>
  <si>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</si>
  <si>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</si>
  <si>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</si>
  <si>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</si>
  <si>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</si>
  <si>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</si>
  <si>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</si>
  <si>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</si>
  <si>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</si>
  <si>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</si>
  <si>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</si>
  <si>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</si>
  <si>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</si>
  <si>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</si>
  <si>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</si>
  <si>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</si>
  <si>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</si>
  <si>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</si>
  <si>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</si>
  <si>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</si>
  <si>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</si>
  <si>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</si>
  <si>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</si>
  <si>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</si>
  <si>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</si>
  <si>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</si>
  <si>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</si>
  <si>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</si>
  <si>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</si>
  <si>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</si>
  <si>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</si>
  <si>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</si>
  <si>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</si>
  <si>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</si>
  <si>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</si>
  <si>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</si>
  <si>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</si>
  <si>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</si>
  <si>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</si>
  <si>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</si>
  <si>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</si>
  <si>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</si>
  <si>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</si>
  <si>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</si>
  <si>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</si>
  <si>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</si>
  <si>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</si>
  <si>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</si>
  <si>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</si>
  <si>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</si>
  <si>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</si>
  <si>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</si>
  <si>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</si>
  <si>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</si>
  <si>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</si>
  <si>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</si>
  <si>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</si>
  <si>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</si>
  <si>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</si>
  <si>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</si>
  <si>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</si>
  <si>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</si>
  <si>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</si>
  <si>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</si>
  <si>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</si>
  <si>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</si>
  <si>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</si>
  <si>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</si>
  <si>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</si>
  <si>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</si>
  <si>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</si>
  <si>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</si>
  <si>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</si>
  <si>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</si>
  <si>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</si>
  <si>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</si>
  <si>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</si>
  <si>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</si>
  <si>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</si>
  <si>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</si>
  <si>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</si>
  <si>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</si>
  <si>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</si>
  <si>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</si>
  <si>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</si>
  <si>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</si>
  <si>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</si>
  <si>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</si>
  <si>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</si>
  <si>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</si>
  <si>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</si>
  <si>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</si>
  <si>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</si>
  <si>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</si>
  <si>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</si>
  <si>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</si>
  <si>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</si>
  <si>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</si>
  <si>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</si>
  <si>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</si>
  <si>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</si>
  <si>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</si>
  <si>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</si>
  <si>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</si>
  <si>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</si>
  <si>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</si>
  <si>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</si>
  <si>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</si>
  <si>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</si>
  <si>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</si>
  <si>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</si>
  <si>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</si>
  <si>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</si>
  <si>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</si>
  <si>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</si>
  <si>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</si>
  <si>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</si>
  <si>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</si>
  <si>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</si>
  <si>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</si>
  <si>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</si>
  <si>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</si>
  <si>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</si>
  <si>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</si>
  <si>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</si>
  <si>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</si>
  <si>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</si>
  <si>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</si>
  <si>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</si>
  <si>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</si>
  <si>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</si>
  <si>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</si>
  <si>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</si>
  <si>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</si>
  <si>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</si>
  <si>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</si>
  <si>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</si>
  <si>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</si>
  <si>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</si>
  <si>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</si>
  <si>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</si>
  <si>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</si>
  <si>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</si>
  <si>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</si>
  <si>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</si>
  <si>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</si>
  <si>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</si>
  <si>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</si>
  <si>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</si>
  <si>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</si>
  <si>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</si>
  <si>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</si>
  <si>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</si>
  <si>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</si>
  <si>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</si>
  <si>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</si>
  <si>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</si>
  <si>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</si>
  <si>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</si>
  <si>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</si>
  <si>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</si>
  <si>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</si>
  <si>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</si>
  <si>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</si>
  <si>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</si>
  <si>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</si>
  <si>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</si>
  <si>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</si>
  <si>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</si>
  <si>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</si>
  <si>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</si>
  <si>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</si>
  <si>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</si>
  <si>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</si>
  <si>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</si>
  <si>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</si>
  <si>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</si>
  <si>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</si>
  <si>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</si>
  <si>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</si>
  <si>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</si>
  <si>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</si>
  <si>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</si>
  <si>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</si>
  <si>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</si>
  <si>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</si>
  <si>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</si>
  <si>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</si>
  <si>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</si>
  <si>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</si>
  <si>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</si>
  <si>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</si>
  <si>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</si>
  <si>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</si>
  <si>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</si>
  <si>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</si>
  <si>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</si>
  <si>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</si>
  <si>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</si>
  <si>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</si>
  <si>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</si>
  <si>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</si>
  <si>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</si>
  <si>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</si>
  <si>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</si>
  <si>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</si>
  <si>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</si>
  <si>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</si>
  <si>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</si>
  <si>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</si>
  <si>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</si>
  <si>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</si>
  <si>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</si>
  <si>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</si>
  <si>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</si>
  <si>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</si>
  <si>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</si>
  <si>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</si>
  <si>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</si>
  <si>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</si>
  <si>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</si>
  <si>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</si>
  <si>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</si>
  <si>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</si>
  <si>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</si>
  <si>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</si>
  <si>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</si>
  <si>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</si>
  <si>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</si>
  <si>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</si>
  <si>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</si>
  <si>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</si>
  <si>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</si>
  <si>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</si>
  <si>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</si>
  <si>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</si>
  <si>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</si>
  <si>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</si>
  <si>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</si>
  <si>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</si>
  <si>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</si>
  <si>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</si>
  <si>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</si>
  <si>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</si>
  <si>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</si>
  <si>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</si>
  <si>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</si>
  <si>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</si>
  <si>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</si>
  <si>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</si>
  <si>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</si>
  <si>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</si>
  <si>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</si>
  <si>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</si>
  <si>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</si>
  <si>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</si>
  <si>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</si>
  <si>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</si>
  <si>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</si>
  <si>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</si>
  <si>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</si>
  <si>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</si>
  <si>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</si>
  <si>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</si>
  <si>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</si>
  <si>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</si>
  <si>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</si>
  <si>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</si>
  <si>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</si>
  <si>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</si>
  <si>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</si>
  <si>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</si>
  <si>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</si>
  <si>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</si>
  <si>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</si>
  <si>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</si>
  <si>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</si>
  <si>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</si>
  <si>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</si>
  <si>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</si>
  <si>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</si>
  <si>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</si>
  <si>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</si>
  <si>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</si>
  <si>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</si>
  <si>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</si>
  <si>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</si>
  <si>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</si>
  <si>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</si>
  <si>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</si>
  <si>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</si>
  <si>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</si>
  <si>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</si>
  <si>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</si>
  <si>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</si>
  <si>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</si>
  <si>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</si>
  <si>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</si>
  <si>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</si>
  <si>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</si>
  <si>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</si>
  <si>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</si>
  <si>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</si>
  <si>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</si>
  <si>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</si>
  <si>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</si>
  <si>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</si>
  <si>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</si>
  <si>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</si>
  <si>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</si>
  <si>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</si>
  <si>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</si>
  <si>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</si>
  <si>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</si>
  <si>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</si>
  <si>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</si>
  <si>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</si>
  <si>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</si>
  <si>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</si>
  <si>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</si>
  <si>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</si>
  <si>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</si>
  <si>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</si>
  <si>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</si>
  <si>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</si>
  <si>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</si>
  <si>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</si>
  <si>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</si>
  <si>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</si>
  <si>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</si>
  <si>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</si>
  <si>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</si>
  <si>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</si>
  <si>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</si>
  <si>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</si>
  <si>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</si>
  <si>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</si>
  <si>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</si>
  <si>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</si>
  <si>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</si>
  <si>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</si>
  <si>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</si>
  <si>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</si>
  <si>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</si>
  <si>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</si>
  <si>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</si>
  <si>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</si>
  <si>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</si>
  <si>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</si>
  <si>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</si>
  <si>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</si>
  <si>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</si>
  <si>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</si>
  <si>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</si>
  <si>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</si>
  <si>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</si>
  <si>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</si>
  <si>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</si>
  <si>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</si>
  <si>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</si>
  <si>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</si>
  <si>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</si>
  <si>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</si>
  <si>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</si>
  <si>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</si>
  <si>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</si>
  <si>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</si>
  <si>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</si>
  <si>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</si>
  <si>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</si>
  <si>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</si>
  <si>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</si>
  <si>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</si>
  <si>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</si>
  <si>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</si>
  <si>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</si>
  <si>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</si>
  <si>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</si>
  <si>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</si>
  <si>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</si>
  <si>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</si>
  <si>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</si>
  <si>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</si>
  <si>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</si>
  <si>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</si>
  <si>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</si>
  <si>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</si>
  <si>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</si>
  <si>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</si>
  <si>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</si>
  <si>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</si>
  <si>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</si>
  <si>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</si>
  <si>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</si>
  <si>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</si>
  <si>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</si>
  <si>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</si>
  <si>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</si>
  <si>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</si>
  <si>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</si>
  <si>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</si>
  <si>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</si>
  <si>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</si>
  <si>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</si>
  <si>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</si>
  <si>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</si>
  <si>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</si>
  <si>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</si>
  <si>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</si>
  <si>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</si>
  <si>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</si>
  <si>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</si>
  <si>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</si>
  <si>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</si>
  <si>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</si>
  <si>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</si>
  <si>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</si>
  <si>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</si>
  <si>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</si>
  <si>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</si>
  <si>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</si>
  <si>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</si>
  <si>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</si>
  <si>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</si>
  <si>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</si>
  <si>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</si>
  <si>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</si>
  <si>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</si>
  <si>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</si>
  <si>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</si>
  <si>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</si>
  <si>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</si>
  <si>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</si>
  <si>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</si>
  <si>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</si>
  <si>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</si>
  <si>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</si>
  <si>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</si>
  <si>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</si>
  <si>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</si>
  <si>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</si>
  <si>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</si>
  <si>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</si>
  <si>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</si>
  <si>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</si>
  <si>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</si>
  <si>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</si>
  <si>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</si>
  <si>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</si>
  <si>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</si>
  <si>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</si>
  <si>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</si>
  <si>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</si>
  <si>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</si>
  <si>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</si>
  <si>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</si>
  <si>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</si>
  <si>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</si>
  <si>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</si>
  <si>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</si>
  <si>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</si>
  <si>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</si>
  <si>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</si>
  <si>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</si>
  <si>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</si>
  <si>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</si>
  <si>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</si>
  <si>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</si>
  <si>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</si>
  <si>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</si>
  <si>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</si>
  <si>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</si>
  <si>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</si>
  <si>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</si>
  <si>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</si>
  <si>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</si>
  <si>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</si>
  <si>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</si>
  <si>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</si>
  <si>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</si>
  <si>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</si>
  <si>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</si>
  <si>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</si>
  <si>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</si>
  <si>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</si>
  <si>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</si>
  <si>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</si>
  <si>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</si>
  <si>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</si>
  <si>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</si>
  <si>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</si>
  <si>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</si>
  <si>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</si>
  <si>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</si>
  <si>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</si>
  <si>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</si>
  <si>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</si>
  <si>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</si>
  <si>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</si>
  <si>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</si>
  <si>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</si>
  <si>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</si>
  <si>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</si>
  <si>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</si>
  <si>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</si>
  <si>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</si>
  <si>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</si>
  <si>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</si>
  <si>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</si>
  <si>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</si>
  <si>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</si>
  <si>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</si>
  <si>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</si>
  <si>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</si>
  <si>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</si>
  <si>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</si>
  <si>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</si>
  <si>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</si>
  <si>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</si>
  <si>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</si>
  <si>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</si>
  <si>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</si>
  <si>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</si>
  <si>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</si>
  <si>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</si>
  <si>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</si>
  <si>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</si>
  <si>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</si>
  <si>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</si>
  <si>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</si>
  <si>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</si>
  <si>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</si>
  <si>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</si>
  <si>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</si>
  <si>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</si>
  <si>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</si>
  <si>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</si>
  <si>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</si>
  <si>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</si>
  <si>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</si>
  <si>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</si>
  <si>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</si>
  <si>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</si>
  <si>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</si>
  <si>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</si>
  <si>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</si>
  <si>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</si>
  <si>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</si>
  <si>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</si>
  <si>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</si>
  <si>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</si>
  <si>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</si>
  <si>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</si>
  <si>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</si>
  <si>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</si>
  <si>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</si>
  <si>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</si>
  <si>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</si>
  <si>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</si>
  <si>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</si>
  <si>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</si>
  <si>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</si>
  <si>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</si>
  <si>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</si>
  <si>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</si>
  <si>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</si>
  <si>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</si>
  <si>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</si>
  <si>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</si>
  <si>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</si>
  <si>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</si>
  <si>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</si>
  <si>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</si>
  <si>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</si>
  <si>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</si>
  <si>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</si>
  <si>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</si>
  <si>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</si>
  <si>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</si>
  <si>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</si>
  <si>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</si>
  <si>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</si>
  <si>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</si>
  <si>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</si>
  <si>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</si>
  <si>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</si>
  <si>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</si>
  <si>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</si>
  <si>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</si>
  <si>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</si>
  <si>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</si>
  <si>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</si>
  <si>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</si>
  <si>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</si>
  <si>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</si>
  <si>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</si>
  <si>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</si>
  <si>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</si>
  <si>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</si>
  <si>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</si>
  <si>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</si>
  <si>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</si>
  <si>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</si>
  <si>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</si>
  <si>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</si>
  <si>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</si>
  <si>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</si>
  <si>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</si>
  <si>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</si>
  <si>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</si>
  <si>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</si>
  <si>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</si>
  <si>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</si>
  <si>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</si>
  <si>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</si>
  <si>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</si>
  <si>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</si>
  <si>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</si>
  <si>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</si>
  <si>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</si>
  <si>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</si>
  <si>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</si>
  <si>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</si>
  <si>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</si>
  <si>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</si>
  <si>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</si>
  <si>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</si>
  <si>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</si>
  <si>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</si>
  <si>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</si>
  <si>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</si>
  <si>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</si>
  <si>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</si>
  <si>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</si>
  <si>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</si>
  <si>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</si>
  <si>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</si>
  <si>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</si>
  <si>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</si>
  <si>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</si>
  <si>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</si>
  <si>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</si>
  <si>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</si>
  <si>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</si>
  <si>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</si>
  <si>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</si>
  <si>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</si>
  <si>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</si>
  <si>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</si>
  <si>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</si>
  <si>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</si>
  <si>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</si>
  <si>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</si>
  <si>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</si>
  <si>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</si>
  <si>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</si>
  <si>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</si>
  <si>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</si>
  <si>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</si>
  <si>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</si>
  <si>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</si>
  <si>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</si>
  <si>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</si>
  <si>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</si>
  <si>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</si>
  <si>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</si>
  <si>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</si>
  <si>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</si>
  <si>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</si>
  <si>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</si>
  <si>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</si>
  <si>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</si>
  <si>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</si>
  <si>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</si>
  <si>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</si>
  <si>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</si>
  <si>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</si>
  <si>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</si>
  <si>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</si>
  <si>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</si>
  <si>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</si>
  <si>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</si>
  <si>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</si>
  <si>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</si>
  <si>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</si>
  <si>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</si>
  <si>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</si>
  <si>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</si>
  <si>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</si>
  <si>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</si>
  <si>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</si>
  <si>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</si>
  <si>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</si>
  <si>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</si>
  <si>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</si>
  <si>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</si>
  <si>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</si>
  <si>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</si>
  <si>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</si>
  <si>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</si>
  <si>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</si>
  <si>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</si>
  <si>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</si>
  <si>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</si>
  <si>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</si>
  <si>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</si>
  <si>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</si>
  <si>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</si>
  <si>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</si>
  <si>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</si>
  <si>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</si>
  <si>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</si>
  <si>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</si>
  <si>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</si>
  <si>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</si>
  <si>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</si>
  <si>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</si>
  <si>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</si>
  <si>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</si>
  <si>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</si>
  <si>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</si>
  <si>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</si>
  <si>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</si>
  <si>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</si>
  <si>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</si>
  <si>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</si>
  <si>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</si>
  <si>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</si>
  <si>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</si>
  <si>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</si>
  <si>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</si>
  <si>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</si>
  <si>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</si>
  <si>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</si>
  <si>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</si>
  <si>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</si>
  <si>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</si>
  <si>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</si>
  <si>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</si>
  <si>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</si>
  <si>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</si>
  <si>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</si>
  <si>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</si>
  <si>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</si>
  <si>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</si>
  <si>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</si>
  <si>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</si>
  <si>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</si>
  <si>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</si>
  <si>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</si>
  <si>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</si>
  <si>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</si>
  <si>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</si>
  <si>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</si>
  <si>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</si>
  <si>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</si>
  <si>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</si>
  <si>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</si>
  <si>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</si>
  <si>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</si>
  <si>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</si>
  <si>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</si>
  <si>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</si>
  <si>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</si>
  <si>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</si>
  <si>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</si>
  <si>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</si>
  <si>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</si>
  <si>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</si>
  <si>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</si>
  <si>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</si>
  <si>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</si>
  <si>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</si>
  <si>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</si>
  <si>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</si>
  <si>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</si>
  <si>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</si>
  <si>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</si>
  <si>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</si>
  <si>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</si>
  <si>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</si>
  <si>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</si>
  <si>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</si>
  <si>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</si>
  <si>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</si>
  <si>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</si>
  <si>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</si>
  <si>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</si>
  <si>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</si>
  <si>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</si>
  <si>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</si>
  <si>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</si>
  <si>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</si>
  <si>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</si>
  <si>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</si>
  <si>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</si>
  <si>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</si>
  <si>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</si>
  <si>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</si>
  <si>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</si>
  <si>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</si>
  <si>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</si>
  <si>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</si>
  <si>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</si>
  <si>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</si>
  <si>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</si>
  <si>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</si>
  <si>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</si>
  <si>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</si>
  <si>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</si>
  <si>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</si>
  <si>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</si>
  <si>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</si>
  <si>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</si>
  <si>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</si>
  <si>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</si>
  <si>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</si>
  <si>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</si>
  <si>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</si>
  <si>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</si>
  <si>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</si>
  <si>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</si>
  <si>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</si>
  <si>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</si>
  <si>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</si>
  <si>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</si>
  <si>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</si>
  <si>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</si>
  <si>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</si>
  <si>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</si>
  <si>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</si>
  <si>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</si>
  <si>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</si>
  <si>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</si>
  <si>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</si>
  <si>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</si>
  <si>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</si>
  <si>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</si>
  <si>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</si>
  <si>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</si>
  <si>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</si>
  <si>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</si>
  <si>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</si>
  <si>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</si>
  <si>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</si>
  <si>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</si>
  <si>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</si>
  <si>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</si>
  <si>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</si>
  <si>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</si>
  <si>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</si>
  <si>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</si>
  <si>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</si>
  <si>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</si>
  <si>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</si>
  <si>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</si>
  <si>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</si>
  <si>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</si>
  <si>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</si>
  <si>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</si>
  <si>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</si>
  <si>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</si>
  <si>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</si>
  <si>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</si>
  <si>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</si>
  <si>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</si>
  <si>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</si>
  <si>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</si>
  <si>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</si>
  <si>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</si>
  <si>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</si>
  <si>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</si>
  <si>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</si>
  <si>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</si>
  <si>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</si>
  <si>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</si>
  <si>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</si>
  <si>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</si>
  <si>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</si>
  <si>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</si>
  <si>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</si>
  <si>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</si>
  <si>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</si>
  <si>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</si>
  <si>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</si>
  <si>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</si>
  <si>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</si>
  <si>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</si>
  <si>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</si>
  <si>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</si>
  <si>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</si>
  <si>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</si>
  <si>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</si>
  <si>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</si>
  <si>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</si>
  <si>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</si>
  <si>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</si>
  <si>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</si>
  <si>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</si>
  <si>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</si>
  <si>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</si>
  <si>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</si>
  <si>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</si>
  <si>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</si>
  <si>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</si>
  <si>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</si>
  <si>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</si>
  <si>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</si>
  <si>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</si>
  <si>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</si>
  <si>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</si>
  <si>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</si>
  <si>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</si>
  <si>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</si>
  <si>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</si>
  <si>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</si>
  <si>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</si>
  <si>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</si>
  <si>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</si>
  <si>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</si>
  <si>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</si>
  <si>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</si>
  <si>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</si>
  <si>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</si>
  <si>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</si>
  <si>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</si>
  <si>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</si>
  <si>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</si>
  <si>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</si>
  <si>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</si>
  <si>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</si>
  <si>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</si>
  <si>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</si>
  <si>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</si>
  <si>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</si>
  <si>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</si>
  <si>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</si>
  <si>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</si>
  <si>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</si>
  <si>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</si>
  <si>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</si>
  <si>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</si>
  <si>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</si>
  <si>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</si>
  <si>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</si>
  <si>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</si>
  <si>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</si>
  <si>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</si>
  <si>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</si>
  <si>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</si>
  <si>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</si>
  <si>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</si>
  <si>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</si>
  <si>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</si>
  <si>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</si>
  <si>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</si>
  <si>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</si>
  <si>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</si>
  <si>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</si>
  <si>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</si>
  <si>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</si>
  <si>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</si>
  <si>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</si>
  <si>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</si>
  <si>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</si>
  <si>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</si>
  <si>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</si>
  <si>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</si>
  <si>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</si>
  <si>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</si>
  <si>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</si>
  <si>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</si>
  <si>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</si>
  <si>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</si>
  <si>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</si>
  <si>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</si>
  <si>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</si>
  <si>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</si>
  <si>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</si>
  <si>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</si>
  <si>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</si>
  <si>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</si>
  <si>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</si>
  <si>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</si>
  <si>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</si>
  <si>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</si>
  <si>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</si>
  <si>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</si>
  <si>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</si>
  <si>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</si>
  <si>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</si>
  <si>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</si>
  <si>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</si>
  <si>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</si>
  <si>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</si>
  <si>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</si>
  <si>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</si>
  <si>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</si>
  <si>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</si>
  <si>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</si>
  <si>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</si>
  <si>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</si>
  <si>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</si>
  <si>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</si>
  <si>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</si>
  <si>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</si>
  <si>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</si>
  <si>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</si>
  <si>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</si>
  <si>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</si>
  <si>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</si>
  <si>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</si>
  <si>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</si>
  <si>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</si>
  <si>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</si>
  <si>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</si>
  <si>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</si>
  <si>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</si>
  <si>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</si>
  <si>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</si>
  <si>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</si>
  <si>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</si>
  <si>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</si>
  <si>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</si>
  <si>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</si>
  <si>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</si>
  <si>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</si>
  <si>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</si>
  <si>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</si>
  <si>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</si>
  <si>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</si>
  <si>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</si>
  <si>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</si>
  <si>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</si>
  <si>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</si>
  <si>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</si>
  <si>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</si>
  <si>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</si>
  <si>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</si>
  <si>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</si>
  <si>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</si>
  <si>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</si>
  <si>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</si>
  <si>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</si>
  <si>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</si>
  <si>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</si>
  <si>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</si>
  <si>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</si>
  <si>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</si>
  <si>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</si>
  <si>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</si>
  <si>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</si>
  <si>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</si>
  <si>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</si>
  <si>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</si>
  <si>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</si>
  <si>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</si>
  <si>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</si>
  <si>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</si>
  <si>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</si>
  <si>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</si>
  <si>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</si>
  <si>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</si>
  <si>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</si>
  <si>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</si>
  <si>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</si>
  <si>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</si>
  <si>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</si>
  <si>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</si>
  <si>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</si>
  <si>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</si>
  <si>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</si>
  <si>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</si>
  <si>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</si>
  <si>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</si>
  <si>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</si>
  <si>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</si>
  <si>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</si>
  <si>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</si>
  <si>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</si>
  <si>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</si>
  <si>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</si>
  <si>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</si>
  <si>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</si>
  <si>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</si>
  <si>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</si>
  <si>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</si>
  <si>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</si>
  <si>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</si>
  <si>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</si>
  <si>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</si>
  <si>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</si>
  <si>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</si>
  <si>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</si>
  <si>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</si>
  <si>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</si>
  <si>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</si>
  <si>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</si>
  <si>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</si>
  <si>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</si>
  <si>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</si>
  <si>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</si>
  <si>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</si>
  <si>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</si>
  <si>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</si>
  <si>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</si>
  <si>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</si>
  <si>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</si>
  <si>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</si>
  <si>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</si>
  <si>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</si>
  <si>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</si>
  <si>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</si>
  <si>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</si>
  <si>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</si>
  <si>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</si>
  <si>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</si>
  <si>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</si>
  <si>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</si>
  <si>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</si>
  <si>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</si>
  <si>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</si>
  <si>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</si>
  <si>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</si>
  <si>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</si>
  <si>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</si>
  <si>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</si>
  <si>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</si>
  <si>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</si>
  <si>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</si>
  <si>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</si>
  <si>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</si>
  <si>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</si>
  <si>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</si>
  <si>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</si>
  <si>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</si>
  <si>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</si>
  <si>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</si>
  <si>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</si>
  <si>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</si>
  <si>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</si>
  <si>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</si>
  <si>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</si>
  <si>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</si>
  <si>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</si>
  <si>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</si>
  <si>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</si>
  <si>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</si>
  <si>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</si>
  <si>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</si>
  <si>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</si>
  <si>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</si>
  <si>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</si>
  <si>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</si>
  <si>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</si>
  <si>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</si>
  <si>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</si>
  <si>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</si>
  <si>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</si>
  <si>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</si>
  <si>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</si>
  <si>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</si>
  <si>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</si>
  <si>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</si>
  <si>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</si>
  <si>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</si>
  <si>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</si>
  <si>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</si>
  <si>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</si>
  <si>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</si>
  <si>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</si>
  <si>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</si>
  <si>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</si>
  <si>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</si>
  <si>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</si>
  <si>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</si>
  <si>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</si>
  <si>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</si>
  <si>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</si>
  <si>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</si>
  <si>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</si>
  <si>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</si>
  <si>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</si>
  <si>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</si>
  <si>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</si>
  <si>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</si>
  <si>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</si>
  <si>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</si>
  <si>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</si>
  <si>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</si>
  <si>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</si>
  <si>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</si>
  <si>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</si>
  <si>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</si>
  <si>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</si>
  <si>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</si>
  <si>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</si>
  <si>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</si>
  <si>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</si>
  <si>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</si>
  <si>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</si>
  <si>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</si>
  <si>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</si>
  <si>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</si>
  <si>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</si>
  <si>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</si>
  <si>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</si>
  <si>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</si>
  <si>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</si>
  <si>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</si>
  <si>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</si>
  <si>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</si>
  <si>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</si>
  <si>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</si>
  <si>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</si>
  <si>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</si>
  <si>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</si>
  <si>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</si>
  <si>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</si>
  <si>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</si>
  <si>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</si>
  <si>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</si>
  <si>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</si>
  <si>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</si>
  <si>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</si>
  <si>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</si>
  <si>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</si>
  <si>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</si>
  <si>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</si>
  <si>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</si>
  <si>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</si>
  <si>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</si>
  <si>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</si>
  <si>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</si>
  <si>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</si>
  <si>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</si>
  <si>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</si>
  <si>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</si>
  <si>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</si>
  <si>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</si>
  <si>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</si>
  <si>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</si>
  <si>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</si>
  <si>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</si>
  <si>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</si>
  <si>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</si>
  <si>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</si>
  <si>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</si>
  <si>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</si>
  <si>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</si>
  <si>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</si>
  <si>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</si>
  <si>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</si>
  <si>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</si>
  <si>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</si>
  <si>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</si>
  <si>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</si>
  <si>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</si>
  <si>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</si>
  <si>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</si>
  <si>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</si>
  <si>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</si>
  <si>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</si>
  <si>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</si>
  <si>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</si>
  <si>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</si>
  <si>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</si>
  <si>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</si>
  <si>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</si>
  <si>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</si>
  <si>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</si>
  <si>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</si>
  <si>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</si>
  <si>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</si>
  <si>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</si>
  <si>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</si>
  <si>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</si>
  <si>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</si>
  <si>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</si>
  <si>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</si>
  <si>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</si>
  <si>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</si>
  <si>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</si>
  <si>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</si>
  <si>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</si>
  <si>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</si>
  <si>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</si>
  <si>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</si>
  <si>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</si>
  <si>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</si>
  <si>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</si>
  <si>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</si>
  <si>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</si>
  <si>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</si>
  <si>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</si>
  <si>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</si>
  <si>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</si>
  <si>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</si>
  <si>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</si>
  <si>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</si>
  <si>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</si>
  <si>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</si>
  <si>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</si>
  <si>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</si>
  <si>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</si>
  <si>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</si>
  <si>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</si>
  <si>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</si>
  <si>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</si>
  <si>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</si>
  <si>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</si>
  <si>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</si>
  <si>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</si>
  <si>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</si>
  <si>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</si>
  <si>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</si>
  <si>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</si>
  <si>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</si>
  <si>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</si>
  <si>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</si>
  <si>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</si>
  <si>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</si>
  <si>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</si>
  <si>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</si>
  <si>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</si>
  <si>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</si>
  <si>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</si>
  <si>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</si>
  <si>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</si>
  <si>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</si>
  <si>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</si>
  <si>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</si>
  <si>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</si>
  <si>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</si>
  <si>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</si>
  <si>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</si>
  <si>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</si>
  <si>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</si>
  <si>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</si>
  <si>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</si>
  <si>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</si>
  <si>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</si>
  <si>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</si>
  <si>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</si>
  <si>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</si>
  <si>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</si>
  <si>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</si>
  <si>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</si>
  <si>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</si>
  <si>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</si>
  <si>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</si>
  <si>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</si>
  <si>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</si>
  <si>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</si>
  <si>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</si>
  <si>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</si>
  <si>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</si>
  <si>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</si>
  <si>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</si>
  <si>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</si>
  <si>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</si>
  <si>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</si>
  <si>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</si>
  <si>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</si>
  <si>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</si>
  <si>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</si>
  <si>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</si>
  <si>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</si>
  <si>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</si>
  <si>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</si>
  <si>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</si>
  <si>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</si>
  <si>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</si>
  <si>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</si>
  <si>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</si>
  <si>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</si>
  <si>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</si>
  <si>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</si>
  <si>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</si>
  <si>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</si>
  <si>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</si>
  <si>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</si>
  <si>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</si>
  <si>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</si>
  <si>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</si>
  <si>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</si>
  <si>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</si>
  <si>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</si>
  <si>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</si>
  <si>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</si>
  <si>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</si>
  <si>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</si>
  <si>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</si>
  <si>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</si>
  <si>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</si>
  <si>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</si>
  <si>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</si>
  <si>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</si>
  <si>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</si>
  <si>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</si>
  <si>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</si>
  <si>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</si>
  <si>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</si>
  <si>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</si>
  <si>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</si>
  <si>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</si>
  <si>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</si>
  <si>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</si>
  <si>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</si>
  <si>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</si>
  <si>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</si>
  <si>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</si>
  <si>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</si>
  <si>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</si>
  <si>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</si>
  <si>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</si>
  <si>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</si>
  <si>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</si>
  <si>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</si>
  <si>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</si>
  <si>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</si>
  <si>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</si>
  <si>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</si>
  <si>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</si>
  <si>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</si>
  <si>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</si>
  <si>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</si>
  <si>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</si>
  <si>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</si>
  <si>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</si>
  <si>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</si>
  <si>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</si>
  <si>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</si>
  <si>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</si>
  <si>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</si>
  <si>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</si>
  <si>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</si>
  <si>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</si>
  <si>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</si>
  <si>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</si>
  <si>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</si>
  <si>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</si>
  <si>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</si>
  <si>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</si>
  <si>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</si>
  <si>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</si>
  <si>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</si>
  <si>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</si>
  <si>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</si>
  <si>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</si>
  <si>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</si>
  <si>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</si>
  <si>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</si>
  <si>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</si>
  <si>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</si>
  <si>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</si>
  <si>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</si>
  <si>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</si>
  <si>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</si>
  <si>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</si>
  <si>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</si>
  <si>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</si>
  <si>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</si>
  <si>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</si>
  <si>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</si>
  <si>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</si>
  <si>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</si>
  <si>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</si>
  <si>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</si>
  <si>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</si>
  <si>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</si>
  <si>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</si>
  <si>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</si>
  <si>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</si>
  <si>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</si>
  <si>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</si>
  <si>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</si>
  <si>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</si>
  <si>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</si>
  <si>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</si>
  <si>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</si>
  <si>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</si>
  <si>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</si>
  <si>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</si>
  <si>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</si>
  <si>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</si>
  <si>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</si>
  <si>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</si>
  <si>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</si>
  <si>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</si>
  <si>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</si>
  <si>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</si>
  <si>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</si>
  <si>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</si>
  <si>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</si>
  <si>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</si>
  <si>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</si>
  <si>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</si>
  <si>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</si>
  <si>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</si>
  <si>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</si>
  <si>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</si>
  <si>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</si>
  <si>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</si>
  <si>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</si>
  <si>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</si>
  <si>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</si>
  <si>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</si>
  <si>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</si>
  <si>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</si>
  <si>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</si>
  <si>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</si>
  <si>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</si>
  <si>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</si>
  <si>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</si>
  <si>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</si>
  <si>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</si>
  <si>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</si>
  <si>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</si>
  <si>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</si>
  <si>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</si>
  <si>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</si>
  <si>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</si>
  <si>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</si>
  <si>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</si>
  <si>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</si>
  <si>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</si>
  <si>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</si>
  <si>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</si>
  <si>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</si>
  <si>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</si>
  <si>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</si>
  <si>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</si>
  <si>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</si>
  <si>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</si>
  <si>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</si>
  <si>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</si>
  <si>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</si>
  <si>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</si>
  <si>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</si>
  <si>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</si>
  <si>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</si>
  <si>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</si>
  <si>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</si>
  <si>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</si>
  <si>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</si>
  <si>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</si>
  <si>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</si>
  <si>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</si>
  <si>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</si>
  <si>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</si>
  <si>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</si>
  <si>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</si>
  <si>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</si>
  <si>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</si>
  <si>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</si>
  <si>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</si>
  <si>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</si>
  <si>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</si>
  <si>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</si>
  <si>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</si>
  <si>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</si>
  <si>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</si>
  <si>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</si>
  <si>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</si>
  <si>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</si>
  <si>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</si>
  <si>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</si>
  <si>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</si>
  <si>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</si>
  <si>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</si>
  <si>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</si>
  <si>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</si>
  <si>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</si>
  <si>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</si>
  <si>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</si>
  <si>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</si>
  <si>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</si>
  <si>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</si>
  <si>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</si>
  <si>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</si>
  <si>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</si>
  <si>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</si>
  <si>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</si>
  <si>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</si>
  <si>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</si>
  <si>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</si>
  <si>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</si>
  <si>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</si>
  <si>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</si>
  <si>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</si>
  <si>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</si>
  <si>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</si>
  <si>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</si>
  <si>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</si>
  <si>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</si>
  <si>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</si>
  <si>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</si>
  <si>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</si>
  <si>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</si>
  <si>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</si>
  <si>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</si>
  <si>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</si>
  <si>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</si>
  <si>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</si>
  <si>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</si>
  <si>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</si>
  <si>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</si>
  <si>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</si>
  <si>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</si>
  <si>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</si>
  <si>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</si>
  <si>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</si>
  <si>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</si>
  <si>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</si>
  <si>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</si>
  <si>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</si>
  <si>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</si>
  <si>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</si>
  <si>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</si>
  <si>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</si>
  <si>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</si>
  <si>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</si>
  <si>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</si>
  <si>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</si>
  <si>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</si>
  <si>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</si>
  <si>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</si>
  <si>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</si>
  <si>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</si>
  <si>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</si>
  <si>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</si>
  <si>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</si>
  <si>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</si>
  <si>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</si>
  <si>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</si>
  <si>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</si>
  <si>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</si>
  <si>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</si>
  <si>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</si>
  <si>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</si>
  <si>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</si>
  <si>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</si>
  <si>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</si>
  <si>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</si>
  <si>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</si>
  <si>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</si>
  <si>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</si>
  <si>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</si>
  <si>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</si>
  <si>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</si>
  <si>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</si>
  <si>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</si>
  <si>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</si>
  <si>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</si>
  <si>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</si>
  <si>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</si>
  <si>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</si>
  <si>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</si>
  <si>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</si>
  <si>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</si>
  <si>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</si>
  <si>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</si>
  <si>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</si>
  <si>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</si>
  <si>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</si>
  <si>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</si>
  <si>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</si>
  <si>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</si>
  <si>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</si>
  <si>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</si>
  <si>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</si>
  <si>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</si>
  <si>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</si>
  <si>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</si>
  <si>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</si>
  <si>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</si>
  <si>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</si>
  <si>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</si>
  <si>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</si>
  <si>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</si>
  <si>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</si>
  <si>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</si>
  <si>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</si>
  <si>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</si>
  <si>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</si>
  <si>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</si>
  <si>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</si>
  <si>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</si>
  <si>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</si>
  <si>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</si>
  <si>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</si>
  <si>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</si>
  <si>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</si>
  <si>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</si>
  <si>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</si>
  <si>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</si>
  <si>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</si>
  <si>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</si>
  <si>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</si>
  <si>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</si>
  <si>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</si>
  <si>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</si>
  <si>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</si>
  <si>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</si>
  <si>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</si>
  <si>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</si>
  <si>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</si>
  <si>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</si>
  <si>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</si>
  <si>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</si>
  <si>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</si>
  <si>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</si>
  <si>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</si>
  <si>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</si>
  <si>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</si>
  <si>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</si>
  <si>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</si>
  <si>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</si>
  <si>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</si>
  <si>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</si>
  <si>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</si>
  <si>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</si>
  <si>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</si>
  <si>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</si>
  <si>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</si>
  <si>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</si>
  <si>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</si>
  <si>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</si>
  <si>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</si>
  <si>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</si>
  <si>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</si>
  <si>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</si>
  <si>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</si>
  <si>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</si>
  <si>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</si>
  <si>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</si>
  <si>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</si>
  <si>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</si>
  <si>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</si>
  <si>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</si>
  <si>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</si>
  <si>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</si>
  <si>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</si>
  <si>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</si>
  <si>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</si>
  <si>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</si>
  <si>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</si>
  <si>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</si>
  <si>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</si>
  <si>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</si>
  <si>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</si>
  <si>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</si>
  <si>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</si>
  <si>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</si>
  <si>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</si>
  <si>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</si>
  <si>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</si>
  <si>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</si>
  <si>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</si>
  <si>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</si>
  <si>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</si>
  <si>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</si>
  <si>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</si>
  <si>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</si>
  <si>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</si>
  <si>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</si>
  <si>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</si>
  <si>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</si>
  <si>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</si>
  <si>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</si>
  <si>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</si>
  <si>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</si>
  <si>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</si>
  <si>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</si>
  <si>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</si>
  <si>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</si>
  <si>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</si>
  <si>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</si>
  <si>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</si>
  <si>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</si>
  <si>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</si>
  <si>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</si>
  <si>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</si>
  <si>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</si>
  <si>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</si>
  <si>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</si>
  <si>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</si>
  <si>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</si>
  <si>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</si>
  <si>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</si>
  <si>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</si>
  <si>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</si>
  <si>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</si>
  <si>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</si>
  <si>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</si>
  <si>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</si>
  <si>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</si>
  <si>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</si>
  <si>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</si>
  <si>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</si>
  <si>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</si>
  <si>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</si>
  <si>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</si>
  <si>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</si>
  <si>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</si>
  <si>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</si>
  <si>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</si>
  <si>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</si>
  <si>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</si>
  <si>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</si>
  <si>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</si>
  <si>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</si>
  <si>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</si>
  <si>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</si>
  <si>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</si>
  <si>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</si>
  <si>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</si>
  <si>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</si>
  <si>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</si>
  <si>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</si>
  <si>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</si>
  <si>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</si>
  <si>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</si>
  <si>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</si>
  <si>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</si>
  <si>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</si>
  <si>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</si>
  <si>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</si>
  <si>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</si>
  <si>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</si>
  <si>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</si>
  <si>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</si>
  <si>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</si>
  <si>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</si>
  <si>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</si>
  <si>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</si>
  <si>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</si>
  <si>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</si>
  <si>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</si>
  <si>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</si>
  <si>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</si>
  <si>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</si>
  <si>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</si>
  <si>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</si>
  <si>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</si>
  <si>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</si>
  <si>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</si>
  <si>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</si>
  <si>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</si>
  <si>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</si>
  <si>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</si>
  <si>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</si>
  <si>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</si>
  <si>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</si>
  <si>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</si>
  <si>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</si>
  <si>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</si>
  <si>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</si>
  <si>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</si>
  <si>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</si>
  <si>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</si>
  <si>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</si>
  <si>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</si>
  <si>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</si>
  <si>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</si>
  <si>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</si>
  <si>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</si>
  <si>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</si>
  <si>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</si>
  <si>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</si>
  <si>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</si>
  <si>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</si>
  <si>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</si>
  <si>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</si>
  <si>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</si>
  <si>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</si>
  <si>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</si>
  <si>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</si>
  <si>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</si>
  <si>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</si>
  <si>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</si>
  <si>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</si>
  <si>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</si>
  <si>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</si>
  <si>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</si>
  <si>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</si>
  <si>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</si>
  <si>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</si>
  <si>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</si>
  <si>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</si>
  <si>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</si>
  <si>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</si>
  <si>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</si>
  <si>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</si>
  <si>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</si>
  <si>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</si>
  <si>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</si>
  <si>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</si>
  <si>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</si>
  <si>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</si>
  <si>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</si>
  <si>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</si>
  <si>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</si>
  <si>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</si>
  <si>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</si>
  <si>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</si>
  <si>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</si>
  <si>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</si>
  <si>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</si>
  <si>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</si>
  <si>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</si>
  <si>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</si>
  <si>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</si>
  <si>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</si>
  <si>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</si>
  <si>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</si>
  <si>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</si>
  <si>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</si>
  <si>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</si>
  <si>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</si>
  <si>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</si>
  <si>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</si>
  <si>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</si>
  <si>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</si>
  <si>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</si>
  <si>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</si>
  <si>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</si>
  <si>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</si>
  <si>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</si>
  <si>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</si>
  <si>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</si>
  <si>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</si>
  <si>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</si>
  <si>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</si>
  <si>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</si>
  <si>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</si>
  <si>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</si>
  <si>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</si>
  <si>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</si>
  <si>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</si>
  <si>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</si>
  <si>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</si>
  <si>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</si>
  <si>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</si>
  <si>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</si>
  <si>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</si>
  <si>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</si>
  <si>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</si>
  <si>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</si>
  <si>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</si>
  <si>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</si>
  <si>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</si>
  <si>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</si>
  <si>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</si>
  <si>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</si>
  <si>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</si>
  <si>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</si>
  <si>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</si>
  <si>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</si>
  <si>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</si>
  <si>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</si>
  <si>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</si>
  <si>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</si>
  <si>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</si>
  <si>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</si>
  <si>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</si>
  <si>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</si>
  <si>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</si>
  <si>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</si>
  <si>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</si>
  <si>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</si>
  <si>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</si>
  <si>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</si>
  <si>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</si>
  <si>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</si>
  <si>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</si>
  <si>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</si>
  <si>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</si>
  <si>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</si>
  <si>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</si>
  <si>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</si>
  <si>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</si>
  <si>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</si>
  <si>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</si>
  <si>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</si>
  <si>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</si>
  <si>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</si>
  <si>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</si>
  <si>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</si>
  <si>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</si>
  <si>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</si>
  <si>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</si>
  <si>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</si>
  <si>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</si>
  <si>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</si>
  <si>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</si>
  <si>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</si>
  <si>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</si>
  <si>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</si>
  <si>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</si>
  <si>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</si>
  <si>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</si>
  <si>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</si>
  <si>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</si>
  <si>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</si>
  <si>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</si>
  <si>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</si>
  <si>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</si>
  <si>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</si>
  <si>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</si>
  <si>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</si>
  <si>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</si>
  <si>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</si>
  <si>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</si>
  <si>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</si>
  <si>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</si>
  <si>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</si>
  <si>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</si>
  <si>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</si>
  <si>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</si>
  <si>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</si>
  <si>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</si>
  <si>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</si>
  <si>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</si>
  <si>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</si>
  <si>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</si>
  <si>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</si>
  <si>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</si>
  <si>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</si>
  <si>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</si>
  <si>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</si>
  <si>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</si>
  <si>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</si>
  <si>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</si>
  <si>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</si>
  <si>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</si>
  <si>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</si>
  <si>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</si>
  <si>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</si>
  <si>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</si>
  <si>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</si>
  <si>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</si>
  <si>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</si>
  <si>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</si>
  <si>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</si>
  <si>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</si>
  <si>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</si>
  <si>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</si>
  <si>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</si>
  <si>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</si>
  <si>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</si>
  <si>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</si>
  <si>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</si>
  <si>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</si>
  <si>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</si>
  <si>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</si>
  <si>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</si>
  <si>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</si>
  <si>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</si>
  <si>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</si>
  <si>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</si>
  <si>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</si>
  <si>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</si>
  <si>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</si>
  <si>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</si>
  <si>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</si>
  <si>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</si>
  <si>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</si>
  <si>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</si>
  <si>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</si>
  <si>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</si>
  <si>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</si>
  <si>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</si>
  <si>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</si>
  <si>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</si>
  <si>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</si>
  <si>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</si>
  <si>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</si>
  <si>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</si>
  <si>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</si>
  <si>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</si>
  <si>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</si>
  <si>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</si>
  <si>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</si>
  <si>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</si>
  <si>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</si>
  <si>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</si>
  <si>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</si>
  <si>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</si>
  <si>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</si>
  <si>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</si>
  <si>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</si>
  <si>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</si>
  <si>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</si>
  <si>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</si>
  <si>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</si>
  <si>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</si>
  <si>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</si>
  <si>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</si>
  <si>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</si>
  <si>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</si>
  <si>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</si>
  <si>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</si>
  <si>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</si>
  <si>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</si>
  <si>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</si>
  <si>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</si>
  <si>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</si>
  <si>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</si>
  <si>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</si>
  <si>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</si>
  <si>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</si>
  <si>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</si>
  <si>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</si>
  <si>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</si>
  <si>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</si>
  <si>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</si>
  <si>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</si>
  <si>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</si>
  <si>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</si>
  <si>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</si>
  <si>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</si>
  <si>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</si>
  <si>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</si>
  <si>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</si>
  <si>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</si>
  <si>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</si>
  <si>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</si>
  <si>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</si>
  <si>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</si>
  <si>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</si>
  <si>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</si>
  <si>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</si>
  <si>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</si>
  <si>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</si>
  <si>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</si>
  <si>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</si>
  <si>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</si>
  <si>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</si>
  <si>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</si>
  <si>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</si>
  <si>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</si>
  <si>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</si>
  <si>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</si>
  <si>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</si>
  <si>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</si>
  <si>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</si>
  <si>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</si>
  <si>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</si>
  <si>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</si>
  <si>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</si>
  <si>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</si>
  <si>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</si>
  <si>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</si>
  <si>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</si>
  <si>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</si>
  <si>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</si>
  <si>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</si>
  <si>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</si>
  <si>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</si>
  <si>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</si>
  <si>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</si>
  <si>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</si>
  <si>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</si>
  <si>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</si>
  <si>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</si>
  <si>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</si>
  <si>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</si>
  <si>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</si>
  <si>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</si>
  <si>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</si>
  <si>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</si>
  <si>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</si>
  <si>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</si>
  <si>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</si>
  <si>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</si>
  <si>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</si>
  <si>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</si>
  <si>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</si>
  <si>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</si>
  <si>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</si>
  <si>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</si>
  <si>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</si>
  <si>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</si>
  <si>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</si>
  <si>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</si>
  <si>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</si>
  <si>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</si>
  <si>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</si>
  <si>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</si>
  <si>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</si>
  <si>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</si>
  <si>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</si>
  <si>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</si>
  <si>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</si>
  <si>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</si>
  <si>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</si>
  <si>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</si>
  <si>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</si>
  <si>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</si>
  <si>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</si>
  <si>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</si>
  <si>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</si>
  <si>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</si>
  <si>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</si>
  <si>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</si>
  <si>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</si>
  <si>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</si>
  <si>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</si>
  <si>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</si>
  <si>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</si>
  <si>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</si>
  <si>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</si>
  <si>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</si>
  <si>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</si>
  <si>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</si>
  <si>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</si>
  <si>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</si>
  <si>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</si>
  <si>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</si>
  <si>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</si>
  <si>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</si>
  <si>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</si>
  <si>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</si>
  <si>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</si>
  <si>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</si>
  <si>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</si>
  <si>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</si>
  <si>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</si>
  <si>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</si>
  <si>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</si>
  <si>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</si>
  <si>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</si>
  <si>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</si>
  <si>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</si>
  <si>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</si>
  <si>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</si>
  <si>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</si>
  <si>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</si>
  <si>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</si>
  <si>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</si>
  <si>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</si>
  <si>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</si>
  <si>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</si>
  <si>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</si>
  <si>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</si>
  <si>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</si>
  <si>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</si>
  <si>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</si>
  <si>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</si>
  <si>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</si>
  <si>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</si>
  <si>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</si>
  <si>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</si>
  <si>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</si>
  <si>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</si>
  <si>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</si>
  <si>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</si>
  <si>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</si>
  <si>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</si>
  <si>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</si>
  <si>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</si>
  <si>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</si>
  <si>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</si>
  <si>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</si>
  <si>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</si>
  <si>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</si>
  <si>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</si>
  <si>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</si>
  <si>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</si>
  <si>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</si>
  <si>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</si>
  <si>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</si>
  <si>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</si>
  <si>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</si>
  <si>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</si>
  <si>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</si>
  <si>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</si>
  <si>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</si>
  <si>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</si>
  <si>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</si>
  <si>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</si>
  <si>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</si>
  <si>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</si>
  <si>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</si>
  <si>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</si>
  <si>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</si>
  <si>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</si>
  <si>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</si>
  <si>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</si>
  <si>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</si>
  <si>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</si>
  <si>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</si>
  <si>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</si>
  <si>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</si>
  <si>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</si>
  <si>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</si>
  <si>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</si>
  <si>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</si>
  <si>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</si>
  <si>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</si>
  <si>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</si>
  <si>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</si>
  <si>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</si>
  <si>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</si>
  <si>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</si>
  <si>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</si>
  <si>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</si>
  <si>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</si>
  <si>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</si>
  <si>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</si>
  <si>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</si>
  <si>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</si>
  <si>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</si>
  <si>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</si>
  <si>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</si>
  <si>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</si>
  <si>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</si>
  <si>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</si>
  <si>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</si>
  <si>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</si>
  <si>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</si>
  <si>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</si>
  <si>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</si>
  <si>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</si>
  <si>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</si>
  <si>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</si>
  <si>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</si>
  <si>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</si>
  <si>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</si>
  <si>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</si>
  <si>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</si>
  <si>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</si>
  <si>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</si>
  <si>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</si>
  <si>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</si>
  <si>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</si>
  <si>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</si>
  <si>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</si>
  <si>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</si>
  <si>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</si>
  <si>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</si>
  <si>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</si>
  <si>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</si>
  <si>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</si>
  <si>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</si>
  <si>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</si>
  <si>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</si>
  <si>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</si>
  <si>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</si>
  <si>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</si>
  <si>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</si>
  <si>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</si>
  <si>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</si>
  <si>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</si>
  <si>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</si>
  <si>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</si>
  <si>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</si>
  <si>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</si>
  <si>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</si>
  <si>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</si>
  <si>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</si>
  <si>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</si>
  <si>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</si>
  <si>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</si>
  <si>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</si>
  <si>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</si>
  <si>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</si>
  <si>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</si>
  <si>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</si>
  <si>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</si>
  <si>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</si>
  <si>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</si>
  <si>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</si>
  <si>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</si>
  <si>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</si>
  <si>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</si>
  <si>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</si>
  <si>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</si>
  <si>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</si>
  <si>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</si>
  <si>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</si>
  <si>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</si>
  <si>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</si>
  <si>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</si>
  <si>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</si>
  <si>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</si>
  <si>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</si>
  <si>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</si>
  <si>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</si>
  <si>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</si>
  <si>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</si>
  <si>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</si>
  <si>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</si>
  <si>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</si>
  <si>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</si>
  <si>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</si>
  <si>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</si>
  <si>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</si>
  <si>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</si>
  <si>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</si>
  <si>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</si>
  <si>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</si>
  <si>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</si>
  <si>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</si>
  <si>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</si>
  <si>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</si>
  <si>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</si>
  <si>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</si>
  <si>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</si>
  <si>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</si>
  <si>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</si>
  <si>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</si>
  <si>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</si>
  <si>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</si>
  <si>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</si>
  <si>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</si>
  <si>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</si>
  <si>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</si>
  <si>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</si>
  <si>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</si>
  <si>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</si>
  <si>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</si>
  <si>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</si>
  <si>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</si>
  <si>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</si>
  <si>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</si>
  <si>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</si>
  <si>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</si>
  <si>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</si>
  <si>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</si>
  <si>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</si>
  <si>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</si>
  <si>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</si>
  <si>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</si>
  <si>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</si>
  <si>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</si>
  <si>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</si>
  <si>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</si>
  <si>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</si>
  <si>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</si>
  <si>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</si>
  <si>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</si>
  <si>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</si>
  <si>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</si>
  <si>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</si>
  <si>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</si>
  <si>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</si>
  <si>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</si>
  <si>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</si>
  <si>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</si>
  <si>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</si>
  <si>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</si>
  <si>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</si>
  <si>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</si>
  <si>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</si>
  <si>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</si>
  <si>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</si>
  <si>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</si>
  <si>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</si>
  <si>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</si>
  <si>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</si>
  <si>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</si>
  <si>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</si>
  <si>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</si>
  <si>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</si>
  <si>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</si>
  <si>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</si>
  <si>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</si>
  <si>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</si>
  <si>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</si>
  <si>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</si>
  <si>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</si>
  <si>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</si>
  <si>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</si>
  <si>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</si>
  <si>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</si>
  <si>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</si>
  <si>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</si>
  <si>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</si>
  <si>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</si>
  <si>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</si>
  <si>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</si>
  <si>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</si>
  <si>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</si>
  <si>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</si>
  <si>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</si>
  <si>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</si>
  <si>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</si>
  <si>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</si>
  <si>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</si>
  <si>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</si>
  <si>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</si>
  <si>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</si>
  <si>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</si>
  <si>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</si>
  <si>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</si>
  <si>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</si>
  <si>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</si>
  <si>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</si>
  <si>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</si>
  <si>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</si>
  <si>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</si>
  <si>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</si>
  <si>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</si>
  <si>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</si>
  <si>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</si>
  <si>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</si>
  <si>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</si>
  <si>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</si>
  <si>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</si>
  <si>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</si>
  <si>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</si>
  <si>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</si>
  <si>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</si>
  <si>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</si>
  <si>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</si>
  <si>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</si>
  <si>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</si>
  <si>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</si>
  <si>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</si>
  <si>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</si>
  <si>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</si>
  <si>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</si>
  <si>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</si>
  <si>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</si>
  <si>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</si>
  <si>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</si>
  <si>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</si>
  <si>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</si>
  <si>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</si>
  <si>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</si>
  <si>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</si>
  <si>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</si>
  <si>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</si>
  <si>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</si>
  <si>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</si>
  <si>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</si>
  <si>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</si>
  <si>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</si>
  <si>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</si>
  <si>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</si>
  <si>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</si>
  <si>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</si>
  <si>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</si>
  <si>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</si>
  <si>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</si>
  <si>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</si>
  <si>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</si>
  <si>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</si>
  <si>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</si>
  <si>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</si>
  <si>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</si>
  <si>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</si>
  <si>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</si>
  <si>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</si>
  <si>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</si>
  <si>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</si>
  <si>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</si>
  <si>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</si>
  <si>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</si>
  <si>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</si>
  <si>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</si>
  <si>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</si>
  <si>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</si>
  <si>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</si>
  <si>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</si>
  <si>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</si>
  <si>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</si>
  <si>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</si>
  <si>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</si>
  <si>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</si>
  <si>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</si>
  <si>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</si>
  <si>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</si>
  <si>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</si>
  <si>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</si>
  <si>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</si>
  <si>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</si>
  <si>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</si>
  <si>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</si>
  <si>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</si>
  <si>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</si>
  <si>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</si>
  <si>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</si>
  <si>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</si>
  <si>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</si>
  <si>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</si>
  <si>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</si>
  <si>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</si>
  <si>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</si>
  <si>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</si>
  <si>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</si>
  <si>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</si>
  <si>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</si>
  <si>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</si>
  <si>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</si>
  <si>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</si>
  <si>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</si>
  <si>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</si>
  <si>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</si>
  <si>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</si>
  <si>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</si>
  <si>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</si>
  <si>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</si>
  <si>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</si>
  <si>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</si>
  <si>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</si>
  <si>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</si>
  <si>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</si>
  <si>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</si>
  <si>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</si>
  <si>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</si>
  <si>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</si>
  <si>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</si>
  <si>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</si>
  <si>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</si>
  <si>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</si>
  <si>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</si>
  <si>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</si>
  <si>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</si>
  <si>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</si>
  <si>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</si>
  <si>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</si>
  <si>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</si>
  <si>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</si>
  <si>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</si>
  <si>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</si>
  <si>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</si>
  <si>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</si>
  <si>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</si>
  <si>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</si>
  <si>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</si>
  <si>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</si>
  <si>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</si>
  <si>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</si>
  <si>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</si>
  <si>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</si>
  <si>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</si>
  <si>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</si>
  <si>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</si>
  <si>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</si>
  <si>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</si>
  <si>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</si>
  <si>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</si>
  <si>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</si>
  <si>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</si>
  <si>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</si>
  <si>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</si>
  <si>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</si>
  <si>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</si>
  <si>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</si>
  <si>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</si>
  <si>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</si>
  <si>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</si>
  <si>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</si>
  <si>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</si>
  <si>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</si>
  <si>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</si>
  <si>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</si>
  <si>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</si>
  <si>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</si>
  <si>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</si>
  <si>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</si>
  <si>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</si>
  <si>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</si>
  <si>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</si>
  <si>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</si>
  <si>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</si>
  <si>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</si>
  <si>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</si>
  <si>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</si>
  <si>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</si>
  <si>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</si>
  <si>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</si>
  <si>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</si>
  <si>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</si>
  <si>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</si>
  <si>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</si>
  <si>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</si>
  <si>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</si>
  <si>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</si>
  <si>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</si>
  <si>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</si>
  <si>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</si>
  <si>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</si>
  <si>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</si>
  <si>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</si>
  <si>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</si>
  <si>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</si>
  <si>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</si>
  <si>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</si>
  <si>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</si>
  <si>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</si>
  <si>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</si>
  <si>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</si>
  <si>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</si>
  <si>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</si>
  <si>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</si>
  <si>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</si>
  <si>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</si>
  <si>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</si>
  <si>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</si>
  <si>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</si>
  <si>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</si>
  <si>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</si>
  <si>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</si>
  <si>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</si>
  <si>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</si>
  <si>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</si>
  <si>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</si>
  <si>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</si>
  <si>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</si>
  <si>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</si>
  <si>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</si>
  <si>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</si>
  <si>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</si>
  <si>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</si>
  <si>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</si>
  <si>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</si>
  <si>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</si>
  <si>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</si>
  <si>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</si>
  <si>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</si>
  <si>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</si>
  <si>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</si>
  <si>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</si>
  <si>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</si>
  <si>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</si>
  <si>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</si>
  <si>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</si>
  <si>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</si>
  <si>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</si>
  <si>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</si>
  <si>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</si>
  <si>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</si>
  <si>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</si>
  <si>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</si>
  <si>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</si>
  <si>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</si>
  <si>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</si>
  <si>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</si>
  <si>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</si>
  <si>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</si>
  <si>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</si>
  <si>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</si>
  <si>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</si>
  <si>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</si>
  <si>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</si>
  <si>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</si>
  <si>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</si>
  <si>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</si>
  <si>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</si>
  <si>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</si>
  <si>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</si>
  <si>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</si>
  <si>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</si>
  <si>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</si>
  <si>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</si>
  <si>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</si>
  <si>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</si>
  <si>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</si>
  <si>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</si>
  <si>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</si>
  <si>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</si>
  <si>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</si>
  <si>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</si>
  <si>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</si>
  <si>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</si>
  <si>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</si>
  <si>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</si>
  <si>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</si>
  <si>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</si>
  <si>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</si>
  <si>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</si>
  <si>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</si>
  <si>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</si>
  <si>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</si>
  <si>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</si>
  <si>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</si>
  <si>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</si>
  <si>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</si>
  <si>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</si>
  <si>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</si>
  <si>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</si>
  <si>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</si>
  <si>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</si>
  <si>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</si>
  <si>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</si>
  <si>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</si>
  <si>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</si>
  <si>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</si>
  <si>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</si>
  <si>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</si>
  <si>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</si>
  <si>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</si>
  <si>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</si>
  <si>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</si>
  <si>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</si>
  <si>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</si>
  <si>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</si>
  <si>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</si>
  <si>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</si>
  <si>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</si>
  <si>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</si>
  <si>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</si>
  <si>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</si>
  <si>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</si>
  <si>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</si>
  <si>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</si>
  <si>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</si>
  <si>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</si>
  <si>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</si>
  <si>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</si>
  <si>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</si>
  <si>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</si>
  <si>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</si>
  <si>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</si>
  <si>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</si>
  <si>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</si>
  <si>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</si>
  <si>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</si>
  <si>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</si>
  <si>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</si>
  <si>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</si>
  <si>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</si>
  <si>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</si>
  <si>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</si>
  <si>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</si>
  <si>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</si>
  <si>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</si>
  <si>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</si>
  <si>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</si>
  <si>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</si>
  <si>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</si>
  <si>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</si>
  <si>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</si>
  <si>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</si>
  <si>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</si>
  <si>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</si>
  <si>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</si>
  <si>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</si>
  <si>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</si>
  <si>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</si>
  <si>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</si>
  <si>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</si>
  <si>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</si>
  <si>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</si>
  <si>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</si>
  <si>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</si>
  <si>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</si>
  <si>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</si>
  <si>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</si>
  <si>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</si>
  <si>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</si>
  <si>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</si>
  <si>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</si>
  <si>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</si>
  <si>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</si>
  <si>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</si>
  <si>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</si>
  <si>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</si>
  <si>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</si>
  <si>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</si>
  <si>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</si>
  <si>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</si>
  <si>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</si>
  <si>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</si>
  <si>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</si>
  <si>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</si>
  <si>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</si>
  <si>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</si>
  <si>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</si>
  <si>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</si>
  <si>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</si>
  <si>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</si>
  <si>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</si>
  <si>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</si>
  <si>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</si>
  <si>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</si>
  <si>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</si>
  <si>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</si>
  <si>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</si>
  <si>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</si>
  <si>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</si>
  <si>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</si>
  <si>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</si>
  <si>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</si>
  <si>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</si>
  <si>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</si>
  <si>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</si>
  <si>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</si>
  <si>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</si>
  <si>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</si>
  <si>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</si>
  <si>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</si>
  <si>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</si>
  <si>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</si>
  <si>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</si>
  <si>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</si>
  <si>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</si>
  <si>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</si>
  <si>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</si>
  <si>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</si>
  <si>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</si>
  <si>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</si>
  <si>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</si>
  <si>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</si>
  <si>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</si>
  <si>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</si>
  <si>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</si>
  <si>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</si>
  <si>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</si>
  <si>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</si>
  <si>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</si>
  <si>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</si>
  <si>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</si>
  <si>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</si>
  <si>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</si>
  <si>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</si>
  <si>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</si>
  <si>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</si>
  <si>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</si>
  <si>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</si>
  <si>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</si>
  <si>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</si>
  <si>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</si>
  <si>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</si>
  <si>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</si>
  <si>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</si>
  <si>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</si>
  <si>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</si>
  <si>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</si>
  <si>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</si>
  <si>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</si>
  <si>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</si>
  <si>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</si>
  <si>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</si>
  <si>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</si>
  <si>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</si>
  <si>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</si>
  <si>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</si>
  <si>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</si>
  <si>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</si>
  <si>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</si>
  <si>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</si>
  <si>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</si>
  <si>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</si>
  <si>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</si>
  <si>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</si>
  <si>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</si>
  <si>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</si>
  <si>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</si>
  <si>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</si>
  <si>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</si>
  <si>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</si>
  <si>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</si>
  <si>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</si>
  <si>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</si>
  <si>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</si>
  <si>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</si>
  <si>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</si>
  <si>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</si>
  <si>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</si>
  <si>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</si>
  <si>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</si>
  <si>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</si>
  <si>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</si>
  <si>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</si>
  <si>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</si>
  <si>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</si>
  <si>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</si>
  <si>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</si>
  <si>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</si>
  <si>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</si>
  <si>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</si>
  <si>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</si>
  <si>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</si>
  <si>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</si>
  <si>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</si>
  <si>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</si>
  <si>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</si>
  <si>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</si>
  <si>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</si>
  <si>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</si>
  <si>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</si>
  <si>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</si>
  <si>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</si>
  <si>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</si>
  <si>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</si>
  <si>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</si>
  <si>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</si>
  <si>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</si>
  <si>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</si>
  <si>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</si>
  <si>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</si>
  <si>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</si>
  <si>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</si>
  <si>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</si>
  <si>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</si>
  <si>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</si>
  <si>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</si>
  <si>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</si>
  <si>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</si>
  <si>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</si>
  <si>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</si>
  <si>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</si>
  <si>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</si>
  <si>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</si>
  <si>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</si>
  <si>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</si>
  <si>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</si>
  <si>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</si>
  <si>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</si>
  <si>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</si>
  <si>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</si>
  <si>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</si>
  <si>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</si>
  <si>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</si>
  <si>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</si>
  <si>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</si>
  <si>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</si>
  <si>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</si>
  <si>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</si>
  <si>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</si>
  <si>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</si>
  <si>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</si>
  <si>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</si>
  <si>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</si>
  <si>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</si>
  <si>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</si>
  <si>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</si>
  <si>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</si>
  <si>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</si>
  <si>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</si>
  <si>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</si>
  <si>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</si>
  <si>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</si>
  <si>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</si>
  <si>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</si>
  <si>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</si>
  <si>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</si>
  <si>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</si>
  <si>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</si>
  <si>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</si>
  <si>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</si>
  <si>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</si>
  <si>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</si>
  <si>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</si>
  <si>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</si>
  <si>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</si>
  <si>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</si>
  <si>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</si>
  <si>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</si>
  <si>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</si>
  <si>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</si>
  <si>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</si>
  <si>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</si>
  <si>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</si>
  <si>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</si>
  <si>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</si>
  <si>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</si>
  <si>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</si>
  <si>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</si>
  <si>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</si>
  <si>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</si>
  <si>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</si>
  <si>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</si>
  <si>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</si>
  <si>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</si>
  <si>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</si>
  <si>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</si>
  <si>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</si>
  <si>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</si>
  <si>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</si>
  <si>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</si>
  <si>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</si>
  <si>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</si>
  <si>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</si>
  <si>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</si>
  <si>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</si>
  <si>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</si>
  <si>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</si>
  <si>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</si>
  <si>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</si>
  <si>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</si>
  <si>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</si>
  <si>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</si>
  <si>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</si>
  <si>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</si>
  <si>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</si>
  <si>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</si>
  <si>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</si>
  <si>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</si>
  <si>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</si>
  <si>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</si>
  <si>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</si>
  <si>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</si>
  <si>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</si>
  <si>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</si>
  <si>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</si>
  <si>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</si>
  <si>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</si>
  <si>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</si>
  <si>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</si>
  <si>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</si>
  <si>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</si>
  <si>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</si>
  <si>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</si>
  <si>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</si>
  <si>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</si>
  <si>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</si>
  <si>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</si>
  <si>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</si>
  <si>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</si>
  <si>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</si>
  <si>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</si>
  <si>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</si>
  <si>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</si>
  <si>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</si>
  <si>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</si>
  <si>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</si>
  <si>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</si>
  <si>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</si>
  <si>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</si>
  <si>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</si>
  <si>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</si>
  <si>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</si>
  <si>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</si>
  <si>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</si>
  <si>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</si>
  <si>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</si>
  <si>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</si>
  <si>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</si>
  <si>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</si>
  <si>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</si>
  <si>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</si>
  <si>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</si>
  <si>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</si>
  <si>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</si>
  <si>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</si>
  <si>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</si>
  <si>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</si>
  <si>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</si>
  <si>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</si>
  <si>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</si>
  <si>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</si>
  <si>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</si>
  <si>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</si>
  <si>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</si>
  <si>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</si>
  <si>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</si>
  <si>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</si>
  <si>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</si>
  <si>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</si>
  <si>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</si>
  <si>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</si>
  <si>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</si>
  <si>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</si>
  <si>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</si>
  <si>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</si>
  <si>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</si>
  <si>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</si>
  <si>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</si>
  <si>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</si>
  <si>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</si>
  <si>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</si>
  <si>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</si>
  <si>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</si>
  <si>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</si>
  <si>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</si>
  <si>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</si>
  <si>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</si>
  <si>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</si>
  <si>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</si>
  <si>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</si>
  <si>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</si>
  <si>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</si>
  <si>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</si>
  <si>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</si>
  <si>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</si>
  <si>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</si>
  <si>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</si>
  <si>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</si>
  <si>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</si>
  <si>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</si>
  <si>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</si>
  <si>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</si>
  <si>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</si>
  <si>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</si>
  <si>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</si>
  <si>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</si>
  <si>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</si>
  <si>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</si>
  <si>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</si>
  <si>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</si>
  <si>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</si>
  <si>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</si>
  <si>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</si>
  <si>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</si>
  <si>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</si>
  <si>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</si>
  <si>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</si>
  <si>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</si>
  <si>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</si>
  <si>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</si>
  <si>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</si>
  <si>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</si>
  <si>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</si>
  <si>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</si>
  <si>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</si>
  <si>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</si>
  <si>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</si>
  <si>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</si>
  <si>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</si>
  <si>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</si>
  <si>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</si>
  <si>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</si>
  <si>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</si>
  <si>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</si>
  <si>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</si>
  <si>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</si>
  <si>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</si>
  <si>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</si>
  <si>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</si>
  <si>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</si>
  <si>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</si>
  <si>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</si>
  <si>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</si>
  <si>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</si>
  <si>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</si>
  <si>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</si>
  <si>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</si>
  <si>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</si>
  <si>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</si>
  <si>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</si>
  <si>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</si>
  <si>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</si>
  <si>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</si>
  <si>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</si>
  <si>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</si>
  <si>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</si>
  <si>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</si>
  <si>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</si>
  <si>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</si>
  <si>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</si>
  <si>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</si>
  <si>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</si>
  <si>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</si>
  <si>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</si>
  <si>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</si>
  <si>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</si>
  <si>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</si>
  <si>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</si>
  <si>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</si>
  <si>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</si>
  <si>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</si>
  <si>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</si>
  <si>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</si>
  <si>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</si>
  <si>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</si>
  <si>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</si>
  <si>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</si>
  <si>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</si>
  <si>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</si>
  <si>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</si>
  <si>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</si>
  <si>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</si>
  <si>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</si>
  <si>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</si>
  <si>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</si>
  <si>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</si>
  <si>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</si>
  <si>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</si>
  <si>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</si>
  <si>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</si>
  <si>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</si>
  <si>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</si>
  <si>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</si>
  <si>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</si>
  <si>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</si>
  <si>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</si>
  <si>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</si>
  <si>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</si>
  <si>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</si>
  <si>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</si>
  <si>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</si>
  <si>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</si>
  <si>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</si>
  <si>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</si>
  <si>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</si>
  <si>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</si>
  <si>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</si>
  <si>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</si>
  <si>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</si>
  <si>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</si>
  <si>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</si>
  <si>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</si>
  <si>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</si>
  <si>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</si>
  <si>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</si>
  <si>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</si>
  <si>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</si>
  <si>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</si>
  <si>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</si>
  <si>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</si>
  <si>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</si>
  <si>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</si>
  <si>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</si>
  <si>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</si>
  <si>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</si>
  <si>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</si>
  <si>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</si>
  <si>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</si>
  <si>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</si>
  <si>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</si>
  <si>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</si>
  <si>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</si>
  <si>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</si>
  <si>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</si>
  <si>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</si>
  <si>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</si>
  <si>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</si>
  <si>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</si>
  <si>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</si>
  <si>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</si>
  <si>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</si>
  <si>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</si>
  <si>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</si>
  <si>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</si>
  <si>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</si>
  <si>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</si>
  <si>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</si>
  <si>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</si>
  <si>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</si>
  <si>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</si>
  <si>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</si>
  <si>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</si>
  <si>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</si>
  <si>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</si>
  <si>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</si>
  <si>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</si>
  <si>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</si>
  <si>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</si>
  <si>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</si>
  <si>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</si>
  <si>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</si>
  <si>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</si>
  <si>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</si>
  <si>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</si>
  <si>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</si>
  <si>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</si>
  <si>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</si>
  <si>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</si>
  <si>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</si>
  <si>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</si>
  <si>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</si>
  <si>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</si>
  <si>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</si>
  <si>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</si>
  <si>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</si>
  <si>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</si>
  <si>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</si>
  <si>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</si>
  <si>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</si>
  <si>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</si>
  <si>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</si>
  <si>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</si>
  <si>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</si>
  <si>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</si>
  <si>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</si>
  <si>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</si>
  <si>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</si>
  <si>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</si>
  <si>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</si>
  <si>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</si>
  <si>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</si>
  <si>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</si>
  <si>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</si>
  <si>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</si>
  <si>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</si>
  <si>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</si>
  <si>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</si>
  <si>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</si>
  <si>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</si>
  <si>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</si>
  <si>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</si>
  <si>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</si>
  <si>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</si>
  <si>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</si>
  <si>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</si>
  <si>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</si>
  <si>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</si>
  <si>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</si>
  <si>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</si>
  <si>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</si>
  <si>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</si>
  <si>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</si>
  <si>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</si>
  <si>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</si>
  <si>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</si>
  <si>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</si>
  <si>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</si>
  <si>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</si>
  <si>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</si>
  <si>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</si>
  <si>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</si>
  <si>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</si>
  <si>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</si>
  <si>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</si>
  <si>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</si>
  <si>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</si>
  <si>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</si>
  <si>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</si>
  <si>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</si>
  <si>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</si>
  <si>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</si>
  <si>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</si>
  <si>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</si>
  <si>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</si>
  <si>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</si>
  <si>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</si>
  <si>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</si>
  <si>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</si>
  <si>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</si>
  <si>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</si>
  <si>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</si>
  <si>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</si>
  <si>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</si>
  <si>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</si>
  <si>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</si>
  <si>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</si>
  <si>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</si>
  <si>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</si>
  <si>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</si>
  <si>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</si>
  <si>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</si>
  <si>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</si>
  <si>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</si>
  <si>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</si>
  <si>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</si>
  <si>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</si>
  <si>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</si>
  <si>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</si>
  <si>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</si>
  <si>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</si>
  <si>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</si>
  <si>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</si>
  <si>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</si>
  <si>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</si>
  <si>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</si>
  <si>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</si>
  <si>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</si>
  <si>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</si>
  <si>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</si>
  <si>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</si>
  <si>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</si>
  <si>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</si>
  <si>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</si>
  <si>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</si>
  <si>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</si>
  <si>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</si>
  <si>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</si>
  <si>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</si>
  <si>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</si>
  <si>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</si>
  <si>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</si>
  <si>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</si>
  <si>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</si>
  <si>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</si>
  <si>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</si>
  <si>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</si>
  <si>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</si>
  <si>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</si>
  <si>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</si>
  <si>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</si>
  <si>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</si>
  <si>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</si>
  <si>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</si>
  <si>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</si>
  <si>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</si>
  <si>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</si>
  <si>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</si>
  <si>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</si>
  <si>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</si>
  <si>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</si>
  <si>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</si>
  <si>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</si>
  <si>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</si>
  <si>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</si>
  <si>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</si>
  <si>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</si>
  <si>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</si>
  <si>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</si>
  <si>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</si>
  <si>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</si>
  <si>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</si>
  <si>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</si>
  <si>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</si>
  <si>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</si>
  <si>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</si>
  <si>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</si>
  <si>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</si>
  <si>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</si>
  <si>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</si>
  <si>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</si>
  <si>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</si>
  <si>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</si>
  <si>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</si>
  <si>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</si>
  <si>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</si>
  <si>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</si>
  <si>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</si>
  <si>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</si>
  <si>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</si>
  <si>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</si>
  <si>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</si>
  <si>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</si>
  <si>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</si>
  <si>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</si>
  <si>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</si>
  <si>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</si>
  <si>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</si>
  <si>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</si>
  <si>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</si>
  <si>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</si>
  <si>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</si>
  <si>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</si>
  <si>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</si>
  <si>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</si>
  <si>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</si>
  <si>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</si>
  <si>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</si>
  <si>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</si>
  <si>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</si>
  <si>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</si>
  <si>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</si>
  <si>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</si>
  <si>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</si>
  <si>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</si>
  <si>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</si>
  <si>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</si>
  <si>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</si>
  <si>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</si>
  <si>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</si>
  <si>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</si>
  <si>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</si>
  <si>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</si>
  <si>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</si>
  <si>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</si>
  <si>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</si>
  <si>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</si>
  <si>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</si>
  <si>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</si>
  <si>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</si>
  <si>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</si>
  <si>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</si>
  <si>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</si>
  <si>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</si>
  <si>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</si>
  <si>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</si>
  <si>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</si>
  <si>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</si>
  <si>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</si>
  <si>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</si>
  <si>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</si>
  <si>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</si>
  <si>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</si>
  <si>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</si>
  <si>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</si>
  <si>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</si>
  <si>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</si>
  <si>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</si>
  <si>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</si>
  <si>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</si>
  <si>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</si>
  <si>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</si>
  <si>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</si>
  <si>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</si>
  <si>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</si>
  <si>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</si>
  <si>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</si>
  <si>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</si>
  <si>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</si>
  <si>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</si>
  <si>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</si>
  <si>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</si>
  <si>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</si>
  <si>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</si>
  <si>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</si>
  <si>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</si>
  <si>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</si>
  <si>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</si>
  <si>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</si>
  <si>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</si>
  <si>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</si>
  <si>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</si>
  <si>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</si>
  <si>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</si>
  <si>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</si>
  <si>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</si>
  <si>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</si>
  <si>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</si>
  <si>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</si>
  <si>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</si>
  <si>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</si>
  <si>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</si>
  <si>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</si>
  <si>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</si>
  <si>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</si>
  <si>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</si>
  <si>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</si>
  <si>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</si>
  <si>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</si>
  <si>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</si>
  <si>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</si>
  <si>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</si>
  <si>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</si>
  <si>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</si>
  <si>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</si>
  <si>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</si>
  <si>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</si>
  <si>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</si>
  <si>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</si>
  <si>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</si>
  <si>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</si>
  <si>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</si>
  <si>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</si>
  <si>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</si>
  <si>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</si>
  <si>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</si>
  <si>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</si>
  <si>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</si>
  <si>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</si>
  <si>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</si>
  <si>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</si>
  <si>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</si>
  <si>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</si>
  <si>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</si>
  <si>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</si>
  <si>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</si>
  <si>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</si>
  <si>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</si>
  <si>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</si>
  <si>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</si>
  <si>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</si>
  <si>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</si>
  <si>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</si>
  <si>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</si>
  <si>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</si>
  <si>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</si>
  <si>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</si>
  <si>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</si>
  <si>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</si>
  <si>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</si>
  <si>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</si>
  <si>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</si>
  <si>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</si>
  <si>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</si>
  <si>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</si>
  <si>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</si>
  <si>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</si>
  <si>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</si>
  <si>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</si>
  <si>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</si>
  <si>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</si>
  <si>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</si>
  <si>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</si>
  <si>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</si>
  <si>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</si>
  <si>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</si>
  <si>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</si>
  <si>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</si>
  <si>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</si>
  <si>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</si>
  <si>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</si>
  <si>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</si>
  <si>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</si>
  <si>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</si>
  <si>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</si>
  <si>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</si>
  <si>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</si>
  <si>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</si>
  <si>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</si>
  <si>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</si>
  <si>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</si>
  <si>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</si>
  <si>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</si>
  <si>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</si>
  <si>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</si>
  <si>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</si>
  <si>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</si>
  <si>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</si>
  <si>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</si>
  <si>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</si>
  <si>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</si>
  <si>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</si>
  <si>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</si>
  <si>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</si>
  <si>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</si>
  <si>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</si>
  <si>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</si>
  <si>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</si>
  <si>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</si>
  <si>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</si>
  <si>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</si>
  <si>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</si>
  <si>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</si>
  <si>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</si>
  <si>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</si>
  <si>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</si>
  <si>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</si>
  <si>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</si>
  <si>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</si>
  <si>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</si>
  <si>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</si>
  <si>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</si>
  <si>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</si>
  <si>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</si>
  <si>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</si>
  <si>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</si>
  <si>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</si>
  <si>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</si>
  <si>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</si>
  <si>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</si>
  <si>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</si>
  <si>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</si>
  <si>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</si>
  <si>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</si>
  <si>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</si>
  <si>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</si>
  <si>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</si>
  <si>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</si>
  <si>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</si>
  <si>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</si>
  <si>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</si>
  <si>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</si>
  <si>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</si>
  <si>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</si>
  <si>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</si>
  <si>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</si>
  <si>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</si>
  <si>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</si>
  <si>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</si>
  <si>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</si>
  <si>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</si>
  <si>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</si>
  <si>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</si>
  <si>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</si>
  <si>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</si>
  <si>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</si>
  <si>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</si>
  <si>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</si>
  <si>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</si>
  <si>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</si>
  <si>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</si>
  <si>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</si>
  <si>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</si>
  <si>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</si>
  <si>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</si>
  <si>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</si>
  <si>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</si>
  <si>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</si>
  <si>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</si>
  <si>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</si>
  <si>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</si>
  <si>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</si>
  <si>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</si>
  <si>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</si>
  <si>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</si>
  <si>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</si>
  <si>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</si>
  <si>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</si>
  <si>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</si>
  <si>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</si>
  <si>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</si>
  <si>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</si>
  <si>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</si>
  <si>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</si>
  <si>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</si>
  <si>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</si>
  <si>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</si>
  <si>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</si>
  <si>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</si>
  <si>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</si>
  <si>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</si>
  <si>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</si>
  <si>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</si>
  <si>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</si>
  <si>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</si>
  <si>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</si>
  <si>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</si>
  <si>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</si>
  <si>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</si>
  <si>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</si>
  <si>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</si>
  <si>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</si>
  <si>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</si>
  <si>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</si>
  <si>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</si>
  <si>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</si>
  <si>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</si>
  <si>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</si>
  <si>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</si>
  <si>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</si>
  <si>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</si>
  <si>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</si>
  <si>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</si>
  <si>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</si>
  <si>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</si>
  <si>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</si>
  <si>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</si>
  <si>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</si>
  <si>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</si>
  <si>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</si>
  <si>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</si>
  <si>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</si>
  <si>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</si>
  <si>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</si>
  <si>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</si>
  <si>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</si>
  <si>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</si>
  <si>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</si>
  <si>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</si>
  <si>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</si>
  <si>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</si>
  <si>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</si>
  <si>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</si>
  <si>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</si>
  <si>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</si>
  <si>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</si>
  <si>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</si>
  <si>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</si>
  <si>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</si>
  <si>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</si>
  <si>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</si>
  <si>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</si>
  <si>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</si>
  <si>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</si>
  <si>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</si>
  <si>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</si>
  <si>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</si>
  <si>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</si>
  <si>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</si>
  <si>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</si>
  <si>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</si>
  <si>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</si>
  <si>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</si>
  <si>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</si>
  <si>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</si>
  <si>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</si>
  <si>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</si>
  <si>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</si>
  <si>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</si>
  <si>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</si>
  <si>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</si>
  <si>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</si>
  <si>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</si>
  <si>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</si>
  <si>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</si>
  <si>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</si>
  <si>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</si>
  <si>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</si>
  <si>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</si>
  <si>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</si>
  <si>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</si>
  <si>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</si>
  <si>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</si>
  <si>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</si>
  <si>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</si>
  <si>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</si>
  <si>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</si>
  <si>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</si>
  <si>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</si>
  <si>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</si>
  <si>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</si>
  <si>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</si>
  <si>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</si>
  <si>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</si>
  <si>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</si>
  <si>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</si>
  <si>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</si>
  <si>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</si>
  <si>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</si>
  <si>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</si>
  <si>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</si>
  <si>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</si>
  <si>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</si>
  <si>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</si>
  <si>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</si>
  <si>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</si>
  <si>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</si>
  <si>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</si>
  <si>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</si>
  <si>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</si>
  <si>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</si>
  <si>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</si>
  <si>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</si>
  <si>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</si>
  <si>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</si>
  <si>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</si>
  <si>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</si>
  <si>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</si>
  <si>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</si>
  <si>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</si>
  <si>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</si>
  <si>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</si>
  <si>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</si>
  <si>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</si>
  <si>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</si>
  <si>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</si>
  <si>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</si>
  <si>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</si>
  <si>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</si>
  <si>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</si>
  <si>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</si>
  <si>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</si>
  <si>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</si>
  <si>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</si>
  <si>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</si>
  <si>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</si>
  <si>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</si>
  <si>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</si>
  <si>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</si>
  <si>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</si>
  <si>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</si>
  <si>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</si>
  <si>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</si>
  <si>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</si>
  <si>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</si>
  <si>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</si>
  <si>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</si>
  <si>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</si>
  <si>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</si>
  <si>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</si>
  <si>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</si>
  <si>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</si>
  <si>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</si>
  <si>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</si>
  <si>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</si>
  <si>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</si>
  <si>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</si>
  <si>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</si>
  <si>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</si>
  <si>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</si>
  <si>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</si>
  <si>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</si>
  <si>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</si>
  <si>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</si>
  <si>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</si>
  <si>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</si>
  <si>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</si>
  <si>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</si>
  <si>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</si>
  <si>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</si>
  <si>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</si>
  <si>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</si>
  <si>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</si>
  <si>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</si>
  <si>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</si>
  <si>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</si>
  <si>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</si>
  <si>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</si>
  <si>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</si>
  <si>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</si>
  <si>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</si>
  <si>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</si>
  <si>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</si>
  <si>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</si>
  <si>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</si>
  <si>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</si>
  <si>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</si>
  <si>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</si>
  <si>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</si>
  <si>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</si>
  <si>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</si>
  <si>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</si>
  <si>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</si>
  <si>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</si>
  <si>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</si>
  <si>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</si>
  <si>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</si>
  <si>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</si>
  <si>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</si>
  <si>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</si>
  <si>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</si>
  <si>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</si>
  <si>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</si>
  <si>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</si>
  <si>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</si>
  <si>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</si>
  <si>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</si>
  <si>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</si>
  <si>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</si>
  <si>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</si>
  <si>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</si>
  <si>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</si>
  <si>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</si>
  <si>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</si>
  <si>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</si>
  <si>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</si>
  <si>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</si>
  <si>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</si>
  <si>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</si>
  <si>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</si>
  <si>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</si>
  <si>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</si>
  <si>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</si>
  <si>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</si>
  <si>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</si>
  <si>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</si>
  <si>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</si>
  <si>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</si>
  <si>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</si>
  <si>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</si>
  <si>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</si>
  <si>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</si>
  <si>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</si>
  <si>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</si>
  <si>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</si>
  <si>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</si>
  <si>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</si>
  <si>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</si>
  <si>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</si>
  <si>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</si>
  <si>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</si>
  <si>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</si>
  <si>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</si>
  <si>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</si>
  <si>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</si>
  <si>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</si>
  <si>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</si>
  <si>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</si>
  <si>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</si>
  <si>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</si>
  <si>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</si>
  <si>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</si>
  <si>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</si>
  <si>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</si>
  <si>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</si>
  <si>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</si>
  <si>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</si>
  <si>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</si>
  <si>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</si>
  <si>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</si>
  <si>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</si>
  <si>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</si>
  <si>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</si>
  <si>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</si>
  <si>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</si>
  <si>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</si>
  <si>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</si>
  <si>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</si>
  <si>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</si>
  <si>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</si>
  <si>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</si>
  <si>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</si>
  <si>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</si>
  <si>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</si>
  <si>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</si>
  <si>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</si>
  <si>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</si>
  <si>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</si>
  <si>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</si>
  <si>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</si>
  <si>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</si>
  <si>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</si>
  <si>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</si>
  <si>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</si>
  <si>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</si>
  <si>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</si>
  <si>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</si>
  <si>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</si>
  <si>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</si>
  <si>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</si>
  <si>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</si>
  <si>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</si>
  <si>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</si>
  <si>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</si>
  <si>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</si>
  <si>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</si>
  <si>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</si>
  <si>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</si>
  <si>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</si>
  <si>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</si>
  <si>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</si>
  <si>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</si>
  <si>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</si>
  <si>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</si>
  <si>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</si>
  <si>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</si>
  <si>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</si>
  <si>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</si>
  <si>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</si>
  <si>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</si>
  <si>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</si>
  <si>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</si>
  <si>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</si>
  <si>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</si>
  <si>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</si>
  <si>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</si>
  <si>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</si>
  <si>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</si>
  <si>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</si>
  <si>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</si>
  <si>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</si>
  <si>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</si>
  <si>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</si>
  <si>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</si>
  <si>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</si>
  <si>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</si>
  <si>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</si>
  <si>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</si>
  <si>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</si>
  <si>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</si>
  <si>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</si>
  <si>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</si>
  <si>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</si>
  <si>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</si>
  <si>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</si>
  <si>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</si>
  <si>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</si>
  <si>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</si>
  <si>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</si>
  <si>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</si>
  <si>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</si>
  <si>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</si>
  <si>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</si>
  <si>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</si>
  <si>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</si>
  <si>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</si>
  <si>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</si>
  <si>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</si>
  <si>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</si>
  <si>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</si>
  <si>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</si>
  <si>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</si>
  <si>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</si>
  <si>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</si>
  <si>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</si>
  <si>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</si>
  <si>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</si>
  <si>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</si>
  <si>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</si>
  <si>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</si>
  <si>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</si>
  <si>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</si>
  <si>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</si>
  <si>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</si>
  <si>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</si>
  <si>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</si>
  <si>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</si>
  <si>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</si>
  <si>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</si>
  <si>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</si>
  <si>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</si>
  <si>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</si>
  <si>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</si>
  <si>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</si>
  <si>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</si>
  <si>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</si>
  <si>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</si>
  <si>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</si>
  <si>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</si>
  <si>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</si>
  <si>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</si>
  <si>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</si>
  <si>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</si>
  <si>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</si>
  <si>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</si>
  <si>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</si>
  <si>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</si>
  <si>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</si>
  <si>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</si>
  <si>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</si>
  <si>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</si>
  <si>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</si>
  <si>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</si>
  <si>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</si>
  <si>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</si>
  <si>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</si>
  <si>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</si>
  <si>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</si>
  <si>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</si>
  <si>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</si>
  <si>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</si>
  <si>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</si>
  <si>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</si>
  <si>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</si>
  <si>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</si>
  <si>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</si>
  <si>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</si>
  <si>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</si>
  <si>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</si>
  <si>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</si>
  <si>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</si>
  <si>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</si>
  <si>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</si>
  <si>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</si>
  <si>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</si>
  <si>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</si>
  <si>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</si>
  <si>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</si>
  <si>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</si>
  <si>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</si>
  <si>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</si>
  <si>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</si>
  <si>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</si>
  <si>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</si>
  <si>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</si>
  <si>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</si>
  <si>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</si>
  <si>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</si>
  <si>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</si>
  <si>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</si>
  <si>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</si>
  <si>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</si>
  <si>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</si>
  <si>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</si>
  <si>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</si>
  <si>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</si>
  <si>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</si>
  <si>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</si>
  <si>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</si>
  <si>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</si>
  <si>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</si>
  <si>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</si>
  <si>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</si>
  <si>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</si>
  <si>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</si>
  <si>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</si>
  <si>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</si>
  <si>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</si>
  <si>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</si>
  <si>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</si>
  <si>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</si>
  <si>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</si>
  <si>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</si>
  <si>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</si>
  <si>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</si>
  <si>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</si>
  <si>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</si>
  <si>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</si>
  <si>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</si>
  <si>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</si>
  <si>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</si>
  <si>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</si>
  <si>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</si>
  <si>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</si>
  <si>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</si>
  <si>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</si>
  <si>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</si>
  <si>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</si>
  <si>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</si>
  <si>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</si>
  <si>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</si>
  <si>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</si>
  <si>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</si>
  <si>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</si>
  <si>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</si>
  <si>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</si>
  <si>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</si>
  <si>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</si>
  <si>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</si>
  <si>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</si>
  <si>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</si>
  <si>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</si>
  <si>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</si>
  <si>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</si>
  <si>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</si>
  <si>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</si>
  <si>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</si>
  <si>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</si>
  <si>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</si>
  <si>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</si>
  <si>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</si>
  <si>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</si>
  <si>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</si>
  <si>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</si>
  <si>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</si>
  <si>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</si>
  <si>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</si>
  <si>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</si>
  <si>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</si>
  <si>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</si>
  <si>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</si>
  <si>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</si>
  <si>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</si>
  <si>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</si>
  <si>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</si>
  <si>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</si>
  <si>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</si>
  <si>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</si>
  <si>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</si>
  <si>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</si>
  <si>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</si>
  <si>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</si>
  <si>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</si>
  <si>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</si>
  <si>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</si>
  <si>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</si>
  <si>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</si>
  <si>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</si>
  <si>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</si>
  <si>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</si>
  <si>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</si>
  <si>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</si>
  <si>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</si>
  <si>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</si>
  <si>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</si>
  <si>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</si>
  <si>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</si>
  <si>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</si>
  <si>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</si>
  <si>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</si>
  <si>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</si>
  <si>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</si>
  <si>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</si>
  <si>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</si>
  <si>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</si>
  <si>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</si>
  <si>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</si>
  <si>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</si>
  <si>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</si>
  <si>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</si>
  <si>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</si>
  <si>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</si>
  <si>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</si>
  <si>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</si>
  <si>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</si>
  <si>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</si>
  <si>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</si>
  <si>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</si>
  <si>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</si>
  <si>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</si>
  <si>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</si>
  <si>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</si>
  <si>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</si>
  <si>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</si>
  <si>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</si>
  <si>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</si>
  <si>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</si>
  <si>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</si>
  <si>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</si>
  <si>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</si>
  <si>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</si>
  <si>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</si>
  <si>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</si>
  <si>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</si>
  <si>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</si>
  <si>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</si>
  <si>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</si>
  <si>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</si>
  <si>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</si>
  <si>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</si>
  <si>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</si>
  <si>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</si>
  <si>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</si>
  <si>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</si>
  <si>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</si>
  <si>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</si>
  <si>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</si>
  <si>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</si>
  <si>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</si>
  <si>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</si>
  <si>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</si>
  <si>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</si>
  <si>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</si>
  <si>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</si>
  <si>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</si>
  <si>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</si>
  <si>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</si>
  <si>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</si>
  <si>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</si>
  <si>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</si>
  <si>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</si>
  <si>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</si>
  <si>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</si>
  <si>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</si>
  <si>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</si>
  <si>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</si>
  <si>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</si>
  <si>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</si>
  <si>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</si>
  <si>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</si>
  <si>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</si>
  <si>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</si>
  <si>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</si>
  <si>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</si>
  <si>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</si>
  <si>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</si>
  <si>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</si>
  <si>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</si>
  <si>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</si>
  <si>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</si>
  <si>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</si>
  <si>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</si>
  <si>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</si>
  <si>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</si>
  <si>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</si>
  <si>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</si>
  <si>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</si>
  <si>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</si>
  <si>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</si>
  <si>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</si>
  <si>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</si>
  <si>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</si>
  <si>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</si>
  <si>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</si>
  <si>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</si>
  <si>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</si>
  <si>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</si>
  <si>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</si>
  <si>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</si>
  <si>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</si>
  <si>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</si>
  <si>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</si>
  <si>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</si>
  <si>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</si>
  <si>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</si>
  <si>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</si>
  <si>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</si>
  <si>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</si>
  <si>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</si>
  <si>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</si>
  <si>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</si>
  <si>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</si>
  <si>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</si>
  <si>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</si>
  <si>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</si>
  <si>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</si>
  <si>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</si>
  <si>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</si>
  <si>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</si>
  <si>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</si>
  <si>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</si>
  <si>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</si>
  <si>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</si>
  <si>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</si>
  <si>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</si>
  <si>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</si>
  <si>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</si>
  <si>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</si>
  <si>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</si>
  <si>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</si>
  <si>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</si>
  <si>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</si>
  <si>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</si>
  <si>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</si>
  <si>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</si>
  <si>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</si>
  <si>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</si>
  <si>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</si>
  <si>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</si>
  <si>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</si>
  <si>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</si>
  <si>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</si>
  <si>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</si>
  <si>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</si>
  <si>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</si>
  <si>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</si>
  <si>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</si>
  <si>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</si>
  <si>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</si>
  <si>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</si>
  <si>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</si>
  <si>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</si>
  <si>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</si>
  <si>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</si>
  <si>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</si>
  <si>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</si>
  <si>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</si>
  <si>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</si>
  <si>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</si>
  <si>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</si>
  <si>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</si>
  <si>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</si>
  <si>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</si>
  <si>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</si>
  <si>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</si>
  <si>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</si>
  <si>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</si>
  <si>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</si>
  <si>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</si>
  <si>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</si>
  <si>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</si>
  <si>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</si>
  <si>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</si>
  <si>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</si>
  <si>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</si>
  <si>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</si>
  <si>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</si>
  <si>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</si>
  <si>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</si>
  <si>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</si>
  <si>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</si>
  <si>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</si>
  <si>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</si>
  <si>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</si>
  <si>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</si>
  <si>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</si>
  <si>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</si>
  <si>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</si>
  <si>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</si>
  <si>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</si>
  <si>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</si>
  <si>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</si>
  <si>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</si>
  <si>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</si>
  <si>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</si>
  <si>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</si>
  <si>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</si>
  <si>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</si>
  <si>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</si>
  <si>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</si>
  <si>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</si>
  <si>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</si>
  <si>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</si>
  <si>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</si>
  <si>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</si>
  <si>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</si>
  <si>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</si>
  <si>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</si>
  <si>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</si>
  <si>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</si>
  <si>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</si>
  <si>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</si>
  <si>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</si>
  <si>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</si>
  <si>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</si>
  <si>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</si>
  <si>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</si>
  <si>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</si>
  <si>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</si>
  <si>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</si>
  <si>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</si>
  <si>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</si>
  <si>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</si>
  <si>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</si>
  <si>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</si>
  <si>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</si>
  <si>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</si>
  <si>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</si>
  <si>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</si>
  <si>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</si>
  <si>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</si>
  <si>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</si>
  <si>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</si>
  <si>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</si>
  <si>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</si>
  <si>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</si>
  <si>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</si>
  <si>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</si>
  <si>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</si>
  <si>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</si>
  <si>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</si>
  <si>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</si>
  <si>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</si>
  <si>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</si>
  <si>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</si>
  <si>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</si>
  <si>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</si>
  <si>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</si>
  <si>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</si>
  <si>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</si>
  <si>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</si>
  <si>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</si>
  <si>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</si>
  <si>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</si>
  <si>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</si>
  <si>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</si>
  <si>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</si>
  <si>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</si>
  <si>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</si>
  <si>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</si>
  <si>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</si>
  <si>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</si>
  <si>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</si>
  <si>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</si>
  <si>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</si>
  <si>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</si>
  <si>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</si>
  <si>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</si>
  <si>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</si>
  <si>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</si>
  <si>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</si>
  <si>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</si>
  <si>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</si>
  <si>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</si>
  <si>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</si>
  <si>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</si>
  <si>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</si>
  <si>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</si>
  <si>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</si>
  <si>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</si>
  <si>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</si>
  <si>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</si>
  <si>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</si>
  <si>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</si>
  <si>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</si>
  <si>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</si>
  <si>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</si>
  <si>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</si>
  <si>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</si>
  <si>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</si>
  <si>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</si>
  <si>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</si>
  <si>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</si>
  <si>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</si>
  <si>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</si>
  <si>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</si>
  <si>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</si>
  <si>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</si>
  <si>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</si>
  <si>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</si>
  <si>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</si>
  <si>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</si>
  <si>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</si>
  <si>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</si>
  <si>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</si>
  <si>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</si>
  <si>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</si>
  <si>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</si>
  <si>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</si>
  <si>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</si>
  <si>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</si>
  <si>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</si>
  <si>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</si>
  <si>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</si>
  <si>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</si>
  <si>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</si>
  <si>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</si>
  <si>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</si>
  <si>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</si>
  <si>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</si>
  <si>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</si>
  <si>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</si>
  <si>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</si>
  <si>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</si>
  <si>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</si>
  <si>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</si>
  <si>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</si>
  <si>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</si>
  <si>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</si>
  <si>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</si>
  <si>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</si>
  <si>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</si>
  <si>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</si>
  <si>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</si>
  <si>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</si>
  <si>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</si>
  <si>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</si>
  <si>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</si>
  <si>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</si>
  <si>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</si>
  <si>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</si>
  <si>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</si>
  <si>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</si>
  <si>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</si>
  <si>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</si>
  <si>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</si>
  <si>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</si>
  <si>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</si>
  <si>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</si>
  <si>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</si>
  <si>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</si>
  <si>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</si>
  <si>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</si>
  <si>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</si>
  <si>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</si>
  <si>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</si>
  <si>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</si>
  <si>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</si>
  <si>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</si>
  <si>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</si>
  <si>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</si>
  <si>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</si>
  <si>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</si>
  <si>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</si>
  <si>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</si>
  <si>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</si>
  <si>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</si>
  <si>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</si>
  <si>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</si>
  <si>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</si>
  <si>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</si>
  <si>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</si>
  <si>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</si>
  <si>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</si>
  <si>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</si>
  <si>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</si>
  <si>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</si>
  <si>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</si>
  <si>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</si>
  <si>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</si>
  <si>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</si>
  <si>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</si>
  <si>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</si>
  <si>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</si>
  <si>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</si>
  <si>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</si>
  <si>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</si>
  <si>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</si>
  <si>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</si>
  <si>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</si>
  <si>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</si>
  <si>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</si>
  <si>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</si>
  <si>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</si>
  <si>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</si>
  <si>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</si>
  <si>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</si>
  <si>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</si>
  <si>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</si>
  <si>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</si>
  <si>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</si>
  <si>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</si>
  <si>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</si>
  <si>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</si>
  <si>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</si>
  <si>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</si>
  <si>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</si>
  <si>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</si>
  <si>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</si>
  <si>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</si>
  <si>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</si>
  <si>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</si>
  <si>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</si>
  <si>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</si>
  <si>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</si>
  <si>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</si>
  <si>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</si>
  <si>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</si>
  <si>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</si>
  <si>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</si>
  <si>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</si>
  <si>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</si>
  <si>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</si>
  <si>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</si>
  <si>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</si>
  <si>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</si>
  <si>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</si>
  <si>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</si>
  <si>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</si>
  <si>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</si>
  <si>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</si>
  <si>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</si>
  <si>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</si>
  <si>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</si>
  <si>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</si>
  <si>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</si>
  <si>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</si>
  <si>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</si>
  <si>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</si>
  <si>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</si>
  <si>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</si>
  <si>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</si>
  <si>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</si>
  <si>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</si>
  <si>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</si>
  <si>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</si>
  <si>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</si>
  <si>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</si>
  <si>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</si>
  <si>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</si>
  <si>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</si>
  <si>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</si>
  <si>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</si>
  <si>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</si>
  <si>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</si>
  <si>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</si>
  <si>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</si>
  <si>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</si>
  <si>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</si>
  <si>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</si>
  <si>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</si>
  <si>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</si>
  <si>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</si>
  <si>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</si>
  <si>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</si>
  <si>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</si>
  <si>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</si>
  <si>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</si>
  <si>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</si>
  <si>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</si>
  <si>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</si>
  <si>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</si>
  <si>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</si>
  <si>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</si>
  <si>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</si>
  <si>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</si>
  <si>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</si>
  <si>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</si>
  <si>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</si>
  <si>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</si>
  <si>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</si>
  <si>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</si>
  <si>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</si>
  <si>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</si>
  <si>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</si>
  <si>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</si>
  <si>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</si>
  <si>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</si>
  <si>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</si>
  <si>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</si>
  <si>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</si>
  <si>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</si>
  <si>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</si>
  <si>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</si>
  <si>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</si>
  <si>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</si>
  <si>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</si>
  <si>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</si>
  <si>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</si>
  <si>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</si>
  <si>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</si>
  <si>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</si>
  <si>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</si>
  <si>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</si>
  <si>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</si>
  <si>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</si>
  <si>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</si>
  <si>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</si>
  <si>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</si>
  <si>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</si>
  <si>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</si>
  <si>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</si>
  <si>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</si>
  <si>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</si>
  <si>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</si>
  <si>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</si>
  <si>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</si>
  <si>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</si>
  <si>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</si>
  <si>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</si>
  <si>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</si>
  <si>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</si>
  <si>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</si>
  <si>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</si>
  <si>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</si>
  <si>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</si>
  <si>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</si>
  <si>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</si>
  <si>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</si>
  <si>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</si>
  <si>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</si>
  <si>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</si>
  <si>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</si>
  <si>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</si>
  <si>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</si>
  <si>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</si>
  <si>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</si>
  <si>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</si>
  <si>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</si>
  <si>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</si>
  <si>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</si>
  <si>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</si>
  <si>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</si>
  <si>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</si>
  <si>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</si>
  <si>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</si>
  <si>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</si>
  <si>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</si>
  <si>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</si>
  <si>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</si>
  <si>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</si>
  <si>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</si>
  <si>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</si>
  <si>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</si>
  <si>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</si>
  <si>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</si>
  <si>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</si>
  <si>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</si>
  <si>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</si>
  <si>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</si>
  <si>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</si>
  <si>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</si>
  <si>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</si>
  <si>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</si>
  <si>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</si>
  <si>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</si>
  <si>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</si>
  <si>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</si>
  <si>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</si>
  <si>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</si>
  <si>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</si>
  <si>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</si>
  <si>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</si>
  <si>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</si>
  <si>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</si>
  <si>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</si>
  <si>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</si>
  <si>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</si>
  <si>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</si>
  <si>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</si>
  <si>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</si>
  <si>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</si>
  <si>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</si>
  <si>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</si>
  <si>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</si>
  <si>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</si>
  <si>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</si>
  <si>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</si>
  <si>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</si>
  <si>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</si>
  <si>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</si>
  <si>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</si>
  <si>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</si>
  <si>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</si>
  <si>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</si>
  <si>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</si>
  <si>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</si>
  <si>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</si>
  <si>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</si>
  <si>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</si>
  <si>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</si>
  <si>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</si>
  <si>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</si>
  <si>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</si>
  <si>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</si>
  <si>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</si>
  <si>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</si>
  <si>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</si>
  <si>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</si>
  <si>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</si>
  <si>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</si>
  <si>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</si>
  <si>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</si>
  <si>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</si>
  <si>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</si>
  <si>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</si>
  <si>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</si>
  <si>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</si>
  <si>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</si>
  <si>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</si>
  <si>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</si>
  <si>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</si>
  <si>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</si>
  <si>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</si>
  <si>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</si>
  <si>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</si>
  <si>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</si>
  <si>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</si>
  <si>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</si>
  <si>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</si>
  <si>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</si>
  <si>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</si>
  <si>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</si>
  <si>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</si>
  <si>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</si>
  <si>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</si>
  <si>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</si>
  <si>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</si>
  <si>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</si>
  <si>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</si>
  <si>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</si>
  <si>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</si>
  <si>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</si>
  <si>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</si>
  <si>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</si>
  <si>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</si>
  <si>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</si>
  <si>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</si>
  <si>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</si>
  <si>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</si>
  <si>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</si>
  <si>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</si>
  <si>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</si>
  <si>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</si>
  <si>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</si>
  <si>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</si>
  <si>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</si>
  <si>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</si>
  <si>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</si>
  <si>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</si>
  <si>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</si>
  <si>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</si>
  <si>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</si>
  <si>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</si>
  <si>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</si>
  <si>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</si>
  <si>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</si>
  <si>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</si>
  <si>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</si>
  <si>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</si>
  <si>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</si>
  <si>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</si>
  <si>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</si>
  <si>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</si>
  <si>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</si>
  <si>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</si>
  <si>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</si>
  <si>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</si>
  <si>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</si>
  <si>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</si>
  <si>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</si>
  <si>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</si>
  <si>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</si>
  <si>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</si>
  <si>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</si>
  <si>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</si>
  <si>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</si>
  <si>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</si>
  <si>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</si>
  <si>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</si>
  <si>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</si>
  <si>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</si>
  <si>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</si>
  <si>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</si>
  <si>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</si>
  <si>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</si>
  <si>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</si>
  <si>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</si>
  <si>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</si>
  <si>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</si>
  <si>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</si>
  <si>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</si>
  <si>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</si>
  <si>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</si>
  <si>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</si>
  <si>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</si>
  <si>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</si>
  <si>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</si>
  <si>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</si>
  <si>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</si>
  <si>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</si>
  <si>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</si>
  <si>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</si>
  <si>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</si>
  <si>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</si>
  <si>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</si>
  <si>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</si>
  <si>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</si>
  <si>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</si>
  <si>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</si>
  <si>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</si>
  <si>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</si>
  <si>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</si>
  <si>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</si>
  <si>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</si>
  <si>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</si>
  <si>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</si>
  <si>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</si>
  <si>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</si>
  <si>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</si>
  <si>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</si>
  <si>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</si>
  <si>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</si>
  <si>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</si>
  <si>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</si>
  <si>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</si>
  <si>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</si>
  <si>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</si>
  <si>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</si>
  <si>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</si>
  <si>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</si>
  <si>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</si>
  <si>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</si>
  <si>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</si>
  <si>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</si>
  <si>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</si>
  <si>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</si>
  <si>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</si>
  <si>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</si>
  <si>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</si>
  <si>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</si>
  <si>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</si>
  <si>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</si>
  <si>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</si>
  <si>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</si>
  <si>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</si>
  <si>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</si>
  <si>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</si>
  <si>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</si>
  <si>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</si>
  <si>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</si>
  <si>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</si>
  <si>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</si>
  <si>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</si>
  <si>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</si>
  <si>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</si>
  <si>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</si>
  <si>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</si>
  <si>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</si>
  <si>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</si>
  <si>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</si>
  <si>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</si>
  <si>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</si>
  <si>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</si>
  <si>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</si>
  <si>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</si>
  <si>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</si>
  <si>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</si>
  <si>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</si>
  <si>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</si>
  <si>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</si>
  <si>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</si>
  <si>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</si>
  <si>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</si>
  <si>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</si>
  <si>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</si>
  <si>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</si>
  <si>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</si>
  <si>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</si>
  <si>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</si>
  <si>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</si>
  <si>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</si>
  <si>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</si>
  <si>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</si>
  <si>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</si>
  <si>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</si>
  <si>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</si>
  <si>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</si>
  <si>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</si>
  <si>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</si>
  <si>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</si>
  <si>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</si>
  <si>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</si>
  <si>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</si>
  <si>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</si>
  <si>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</si>
  <si>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</si>
  <si>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</si>
  <si>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</si>
  <si>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</si>
  <si>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</si>
  <si>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</si>
  <si>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</si>
  <si>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</si>
  <si>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</si>
  <si>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</si>
  <si>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</si>
  <si>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</si>
  <si>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</si>
  <si>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</si>
  <si>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</si>
  <si>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</si>
  <si>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</si>
  <si>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</si>
  <si>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</si>
  <si>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</si>
  <si>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</si>
  <si>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</si>
  <si>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</si>
  <si>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</si>
  <si>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</si>
  <si>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</si>
  <si>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</si>
  <si>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</si>
  <si>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</si>
  <si>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</si>
  <si>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</si>
  <si>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</si>
  <si>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</si>
  <si>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</si>
  <si>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</si>
  <si>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</si>
  <si>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</si>
  <si>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</si>
  <si>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</si>
  <si>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</si>
  <si>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</si>
  <si>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</si>
  <si>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</si>
  <si>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</si>
  <si>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</si>
  <si>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</si>
  <si>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</si>
  <si>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</si>
  <si>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</si>
  <si>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</si>
  <si>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</si>
  <si>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</si>
  <si>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</si>
  <si>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</si>
  <si>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</si>
  <si>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</si>
  <si>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</si>
  <si>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</si>
  <si>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</si>
  <si>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</si>
  <si>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</si>
  <si>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</si>
  <si>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</si>
  <si>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</si>
  <si>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</si>
  <si>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</si>
  <si>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</si>
  <si>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</si>
  <si>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</si>
  <si>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</si>
  <si>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</si>
  <si>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</si>
  <si>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</si>
  <si>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</si>
  <si>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</si>
  <si>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</si>
  <si>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</si>
  <si>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</si>
  <si>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</si>
  <si>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</si>
  <si>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</si>
  <si>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</si>
  <si>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</si>
  <si>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</si>
  <si>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</si>
  <si>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</si>
  <si>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</si>
  <si>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</si>
  <si>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</si>
  <si>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</si>
  <si>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</si>
  <si>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</si>
  <si>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</si>
  <si>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</si>
  <si>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</si>
  <si>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</si>
  <si>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</si>
  <si>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</si>
  <si>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</si>
  <si>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</si>
  <si>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</si>
  <si>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</si>
  <si>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</si>
  <si>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</si>
  <si>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</si>
  <si>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</si>
  <si>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</si>
  <si>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</si>
  <si>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</si>
  <si>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</si>
  <si>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</si>
  <si>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</si>
  <si>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</si>
  <si>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</si>
  <si>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</si>
  <si>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</si>
  <si>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</si>
  <si>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</si>
  <si>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</si>
  <si>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</si>
  <si>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</si>
  <si>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</si>
  <si>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</si>
  <si>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</si>
  <si>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</si>
  <si>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</si>
  <si>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</si>
  <si>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</si>
  <si>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</si>
  <si>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</si>
  <si>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</si>
  <si>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</si>
  <si>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</si>
  <si>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</si>
  <si>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</si>
  <si>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</si>
  <si>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</si>
  <si>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</si>
  <si>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</si>
  <si>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</si>
  <si>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</si>
  <si>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</si>
  <si>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</si>
  <si>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</si>
  <si>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</si>
  <si>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</si>
  <si>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</si>
  <si>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</si>
  <si>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</si>
  <si>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</si>
  <si>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</si>
  <si>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</si>
  <si>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</si>
  <si>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</si>
  <si>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</si>
  <si>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</si>
  <si>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</si>
  <si>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</si>
  <si>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</si>
  <si>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</si>
  <si>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</si>
  <si>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</si>
  <si>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</si>
  <si>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</si>
  <si>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</si>
  <si>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</si>
  <si>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</si>
  <si>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</si>
  <si>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</si>
  <si>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</si>
  <si>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</si>
  <si>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</si>
  <si>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</si>
  <si>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</si>
  <si>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</si>
  <si>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</si>
  <si>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</si>
  <si>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</si>
  <si>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</si>
  <si>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</si>
  <si>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</si>
  <si>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</si>
  <si>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</si>
  <si>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</si>
  <si>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</si>
  <si>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</si>
  <si>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</si>
  <si>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</si>
  <si>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</si>
  <si>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</si>
  <si>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</si>
  <si>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</si>
  <si>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</si>
  <si>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</si>
  <si>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</si>
  <si>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</si>
  <si>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</si>
  <si>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</si>
  <si>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</si>
  <si>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</si>
  <si>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</si>
  <si>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</si>
  <si>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</si>
  <si>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</si>
  <si>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</si>
  <si>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</si>
  <si>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</si>
  <si>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</si>
  <si>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</si>
  <si>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</si>
  <si>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</si>
  <si>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</si>
  <si>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</si>
  <si>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</si>
  <si>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</si>
  <si>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</si>
  <si>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</si>
  <si>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</si>
  <si>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</si>
  <si>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</si>
  <si>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</si>
  <si>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</si>
  <si>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</si>
  <si>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</si>
  <si>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</si>
  <si>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</si>
  <si>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</si>
  <si>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</si>
  <si>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</si>
  <si>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</si>
  <si>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</si>
  <si>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</si>
  <si>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</si>
  <si>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</si>
  <si>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</si>
  <si>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</si>
  <si>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</si>
  <si>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</si>
  <si>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</si>
  <si>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</si>
  <si>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</si>
  <si>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</si>
  <si>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</si>
  <si>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</si>
  <si>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</si>
  <si>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</si>
  <si>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</si>
  <si>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</si>
  <si>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</si>
  <si>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</si>
  <si>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</si>
  <si>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</si>
  <si>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</si>
  <si>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</si>
  <si>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</si>
  <si>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</si>
  <si>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</si>
  <si>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</si>
  <si>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</si>
  <si>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</si>
  <si>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</si>
  <si>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</si>
  <si>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</si>
  <si>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</si>
  <si>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</si>
  <si>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</si>
  <si>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</si>
  <si>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</si>
  <si>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</si>
  <si>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</si>
  <si>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</si>
  <si>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</si>
  <si>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</si>
  <si>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</si>
  <si>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</si>
  <si>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</si>
  <si>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</si>
  <si>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</si>
  <si>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</si>
  <si>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</si>
  <si>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</si>
  <si>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</si>
  <si>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</si>
  <si>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</si>
  <si>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</si>
  <si>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</si>
  <si>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</si>
  <si>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</si>
  <si>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</si>
  <si>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</si>
  <si>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</si>
  <si>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</si>
  <si>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</si>
  <si>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</si>
  <si>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</si>
  <si>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</si>
  <si>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</si>
  <si>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</si>
  <si>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</si>
  <si>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</si>
  <si>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</si>
  <si>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</si>
  <si>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</si>
  <si>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</si>
  <si>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</si>
  <si>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</si>
  <si>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</si>
  <si>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</si>
  <si>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</si>
  <si>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</si>
  <si>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</si>
  <si>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</si>
  <si>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</si>
  <si>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</si>
  <si>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</si>
  <si>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</si>
  <si>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</si>
  <si>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</si>
  <si>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</si>
  <si>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</si>
  <si>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</si>
  <si>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</si>
  <si>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</si>
  <si>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</si>
  <si>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</si>
  <si>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</si>
  <si>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</si>
  <si>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</si>
  <si>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</si>
  <si>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</si>
  <si>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</si>
  <si>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</si>
  <si>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</si>
  <si>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</si>
  <si>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</si>
  <si>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</si>
  <si>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</si>
  <si>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</si>
  <si>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</si>
  <si>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</si>
  <si>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</si>
  <si>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</si>
  <si>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</si>
  <si>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</si>
  <si>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</si>
  <si>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</si>
  <si>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</si>
  <si>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</si>
  <si>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</si>
  <si>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</si>
  <si>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</si>
  <si>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</si>
  <si>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</si>
  <si>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</si>
  <si>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</si>
  <si>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</si>
  <si>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</si>
  <si>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</si>
  <si>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</si>
  <si>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</si>
  <si>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</si>
  <si>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</si>
  <si>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</si>
  <si>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</si>
  <si>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</si>
  <si>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</si>
  <si>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</si>
  <si>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</si>
  <si>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</si>
  <si>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</si>
  <si>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</si>
  <si>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</si>
  <si>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</si>
  <si>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</si>
  <si>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</si>
  <si>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</si>
  <si>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</si>
  <si>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</si>
  <si>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</si>
  <si>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</si>
  <si>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</si>
  <si>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</si>
  <si>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</si>
  <si>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</si>
  <si>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</si>
  <si>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</si>
  <si>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</si>
  <si>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</si>
  <si>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</si>
  <si>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</si>
  <si>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</si>
  <si>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</si>
  <si>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</si>
  <si>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</si>
  <si>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</si>
  <si>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</si>
  <si>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</si>
  <si>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</si>
  <si>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</si>
  <si>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</si>
  <si>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</si>
  <si>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</si>
  <si>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</si>
  <si>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</si>
  <si>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</si>
  <si>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</si>
  <si>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</si>
  <si>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</si>
  <si>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</si>
  <si>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</si>
  <si>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</si>
  <si>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</si>
  <si>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</si>
  <si>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</si>
  <si>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</si>
  <si>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</si>
  <si>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</si>
  <si>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</si>
  <si>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</si>
  <si>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</si>
  <si>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</si>
  <si>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</si>
  <si>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</si>
  <si>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</si>
  <si>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</si>
  <si>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</si>
  <si>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</si>
  <si>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</si>
  <si>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</si>
  <si>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</si>
  <si>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</si>
  <si>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</si>
  <si>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</si>
  <si>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</si>
  <si>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</si>
  <si>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</si>
  <si>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</si>
  <si>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</si>
  <si>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</si>
  <si>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</si>
  <si>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</si>
  <si>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</si>
  <si>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</si>
  <si>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</si>
  <si>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</si>
  <si>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</si>
  <si>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</si>
  <si>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</si>
  <si>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</si>
  <si>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</si>
  <si>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</si>
  <si>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</si>
  <si>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</si>
  <si>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</si>
  <si>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</si>
  <si>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</si>
  <si>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</si>
  <si>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</si>
  <si>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</si>
  <si>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</si>
  <si>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</si>
  <si>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</si>
  <si>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</si>
  <si>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</si>
  <si>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</si>
  <si>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</si>
  <si>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</si>
  <si>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</si>
  <si>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</si>
  <si>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</si>
  <si>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</si>
  <si>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</si>
  <si>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</si>
  <si>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</si>
  <si>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</si>
  <si>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</si>
  <si>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</si>
  <si>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</si>
  <si>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</si>
  <si>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</si>
  <si>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</si>
  <si>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</si>
  <si>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</si>
  <si>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</si>
  <si>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</si>
  <si>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</si>
  <si>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</si>
  <si>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</si>
  <si>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</si>
  <si>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</si>
  <si>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</si>
  <si>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</si>
  <si>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</si>
  <si>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</si>
  <si>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</si>
  <si>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</si>
  <si>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</si>
  <si>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</si>
  <si>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</si>
  <si>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</si>
  <si>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</si>
  <si>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</si>
  <si>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</si>
  <si>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</si>
  <si>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</si>
  <si>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</si>
  <si>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</si>
  <si>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</si>
  <si>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</si>
  <si>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</si>
  <si>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</si>
  <si>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</si>
  <si>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</si>
  <si>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</si>
  <si>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</si>
  <si>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</si>
  <si>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</si>
  <si>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</si>
  <si>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</si>
  <si>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</si>
  <si>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</si>
  <si>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</si>
  <si>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</si>
  <si>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</si>
  <si>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</si>
  <si>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</si>
  <si>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</si>
  <si>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</si>
  <si>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</si>
  <si>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</si>
  <si>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</si>
  <si>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</si>
  <si>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</si>
  <si>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</si>
  <si>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</si>
  <si>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</si>
  <si>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</si>
  <si>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</si>
  <si>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</si>
  <si>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</si>
  <si>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</si>
  <si>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</si>
  <si>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</si>
  <si>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</si>
  <si>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</si>
  <si>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</si>
  <si>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</si>
  <si>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</si>
  <si>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</si>
  <si>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</si>
  <si>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</si>
  <si>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</si>
  <si>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</si>
  <si>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</si>
  <si>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</si>
  <si>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</si>
  <si>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</si>
  <si>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</si>
  <si>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</si>
  <si>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</si>
  <si>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</si>
  <si>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</si>
  <si>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</si>
  <si>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</si>
  <si>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</si>
  <si>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</si>
  <si>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</si>
  <si>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</si>
  <si>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</si>
  <si>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</si>
  <si>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</si>
  <si>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</si>
  <si>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</si>
  <si>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</si>
  <si>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</si>
  <si>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</si>
  <si>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</si>
  <si>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</si>
  <si>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</si>
  <si>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</si>
  <si>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</si>
  <si>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</si>
  <si>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</si>
  <si>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</si>
  <si>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</si>
  <si>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</si>
  <si>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</si>
  <si>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</si>
  <si>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</si>
  <si>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</si>
  <si>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</si>
  <si>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</si>
  <si>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</si>
  <si>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</si>
  <si>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</si>
  <si>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</si>
  <si>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</si>
  <si>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</si>
  <si>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</si>
  <si>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</si>
  <si>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</si>
  <si>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</si>
  <si>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</si>
  <si>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</si>
  <si>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</si>
  <si>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</si>
  <si>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</si>
  <si>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</si>
  <si>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</si>
  <si>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</si>
  <si>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</si>
  <si>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</si>
  <si>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</si>
  <si>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</si>
  <si>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</si>
  <si>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</si>
  <si>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</si>
  <si>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</si>
  <si>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</si>
  <si>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</si>
  <si>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</si>
  <si>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</si>
  <si>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</si>
  <si>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</si>
  <si>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</si>
  <si>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</si>
  <si>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</si>
  <si>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</si>
  <si>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</si>
  <si>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</si>
  <si>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</si>
  <si>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</si>
  <si>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</si>
  <si>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</si>
  <si>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</si>
  <si>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</si>
  <si>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</si>
  <si>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</si>
  <si>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</si>
  <si>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</si>
  <si>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</si>
  <si>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</si>
  <si>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</si>
  <si>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</si>
  <si>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</si>
  <si>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</si>
  <si>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</si>
  <si>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</si>
  <si>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</si>
  <si>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</si>
  <si>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</si>
  <si>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</si>
  <si>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</si>
  <si>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</si>
  <si>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</si>
  <si>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</si>
  <si>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</si>
  <si>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</si>
  <si>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</si>
  <si>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</si>
  <si>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</si>
  <si>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</si>
  <si>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</si>
  <si>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</si>
  <si>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</si>
  <si>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</si>
  <si>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</si>
  <si>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</si>
  <si>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</si>
  <si>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</si>
  <si>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</si>
  <si>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</si>
  <si>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</si>
  <si>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</si>
  <si>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</si>
  <si>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</si>
  <si>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</si>
  <si>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</si>
  <si>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</si>
  <si>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</si>
  <si>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</si>
  <si>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</si>
  <si>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</si>
  <si>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</si>
  <si>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</si>
  <si>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</si>
  <si>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</si>
  <si>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</si>
  <si>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</si>
  <si>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</si>
  <si>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</si>
  <si>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</si>
  <si>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</si>
  <si>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</si>
  <si>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</si>
  <si>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</si>
  <si>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</si>
  <si>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</si>
  <si>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</si>
  <si>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</si>
  <si>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</si>
  <si>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</si>
  <si>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</si>
  <si>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</si>
  <si>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</si>
  <si>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</si>
  <si>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</si>
  <si>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</si>
  <si>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</si>
  <si>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</si>
  <si>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</si>
  <si>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</si>
  <si>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</si>
  <si>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</si>
  <si>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</si>
  <si>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</si>
  <si>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</si>
  <si>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</si>
  <si>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</si>
  <si>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</si>
  <si>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</si>
  <si>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</si>
  <si>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</si>
  <si>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</si>
  <si>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</si>
  <si>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</si>
  <si>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</si>
  <si>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</si>
  <si>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</si>
  <si>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</si>
  <si>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</si>
  <si>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</si>
  <si>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</si>
  <si>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</si>
  <si>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</si>
  <si>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</si>
  <si>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</si>
  <si>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</si>
  <si>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</si>
  <si>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</si>
  <si>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</si>
  <si>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</si>
  <si>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</si>
  <si>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</si>
  <si>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</si>
  <si>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</si>
  <si>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</si>
  <si>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</si>
  <si>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</si>
  <si>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</si>
  <si>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</si>
  <si>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</si>
  <si>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</si>
  <si>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</si>
  <si>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</si>
  <si>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</si>
  <si>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</si>
  <si>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</si>
  <si>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</si>
  <si>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</si>
  <si>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</si>
  <si>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</si>
  <si>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</si>
  <si>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</si>
  <si>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</si>
  <si>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</si>
  <si>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</si>
  <si>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</si>
  <si>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</si>
  <si>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</si>
  <si>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</si>
  <si>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</si>
  <si>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</si>
  <si>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</si>
  <si>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</si>
  <si>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</si>
  <si>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</si>
  <si>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</si>
  <si>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</si>
  <si>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</si>
  <si>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</si>
  <si>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</si>
  <si>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</si>
  <si>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</si>
  <si>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</si>
  <si>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</si>
  <si>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</si>
  <si>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</si>
  <si>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</si>
  <si>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</si>
  <si>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</si>
  <si>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</si>
  <si>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</si>
  <si>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</si>
  <si>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</si>
  <si>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</si>
  <si>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</si>
  <si>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</si>
  <si>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</si>
  <si>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</si>
  <si>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</si>
  <si>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</si>
  <si>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</si>
  <si>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</si>
  <si>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</si>
  <si>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</si>
  <si>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</si>
  <si>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</si>
  <si>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</si>
  <si>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</si>
  <si>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</si>
  <si>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</si>
  <si>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</si>
  <si>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</si>
  <si>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</si>
  <si>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</si>
  <si>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</si>
  <si>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</si>
  <si>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</si>
  <si>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</si>
  <si>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</si>
  <si>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</si>
  <si>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</si>
  <si>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</si>
  <si>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</si>
  <si>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</si>
  <si>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</si>
  <si>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</si>
  <si>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</si>
  <si>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</si>
  <si>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</si>
  <si>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</si>
  <si>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</si>
  <si>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</si>
  <si>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</si>
  <si>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</si>
  <si>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</si>
  <si>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</si>
  <si>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</si>
  <si>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</si>
  <si>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</si>
  <si>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</si>
  <si>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</si>
  <si>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</si>
  <si>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</si>
  <si>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</si>
  <si>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</si>
  <si>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</si>
  <si>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</si>
  <si>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</si>
  <si>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</si>
  <si>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</si>
  <si>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</si>
  <si>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</si>
  <si>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</si>
  <si>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</si>
  <si>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</si>
  <si>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</si>
  <si>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</si>
  <si>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</si>
  <si>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</si>
  <si>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</si>
  <si>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</si>
  <si>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</si>
  <si>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</si>
  <si>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</si>
  <si>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</si>
  <si>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</si>
  <si>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</si>
  <si>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</si>
  <si>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</si>
  <si>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</si>
  <si>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</si>
  <si>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</si>
  <si>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</si>
  <si>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</si>
  <si>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</si>
  <si>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</si>
  <si>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</si>
  <si>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</si>
  <si>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</si>
  <si>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</si>
  <si>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</si>
  <si>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</si>
  <si>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</si>
  <si>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</si>
  <si>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</si>
  <si>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</si>
  <si>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</si>
  <si>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</si>
  <si>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</si>
  <si>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</si>
  <si>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</si>
  <si>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</si>
  <si>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</si>
  <si>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</si>
  <si>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</si>
  <si>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</si>
  <si>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</si>
  <si>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</si>
  <si>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</si>
  <si>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</si>
  <si>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</si>
  <si>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</si>
  <si>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</si>
  <si>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</si>
  <si>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</si>
  <si>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</si>
  <si>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</si>
  <si>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</si>
  <si>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</si>
  <si>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</si>
  <si>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</si>
  <si>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</si>
  <si>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</si>
  <si>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</si>
  <si>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</si>
  <si>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</si>
  <si>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</si>
  <si>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</si>
  <si>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</si>
  <si>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</si>
  <si>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</si>
  <si>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</si>
  <si>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</si>
  <si>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</si>
  <si>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</si>
  <si>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</si>
  <si>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</si>
  <si>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</si>
  <si>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</si>
  <si>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</si>
  <si>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</si>
  <si>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</si>
  <si>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</si>
  <si>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</si>
  <si>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</si>
  <si>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</si>
  <si>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</si>
  <si>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</si>
  <si>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</si>
  <si>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</si>
  <si>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</si>
  <si>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</si>
  <si>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</si>
  <si>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</si>
  <si>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</si>
  <si>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</si>
  <si>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</si>
  <si>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</si>
  <si>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</si>
  <si>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</si>
  <si>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</si>
  <si>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</si>
  <si>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</si>
  <si>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</si>
  <si>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</si>
  <si>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</si>
  <si>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</si>
  <si>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</si>
  <si>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</si>
  <si>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</si>
  <si>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</si>
  <si>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</si>
  <si>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</si>
  <si>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</si>
  <si>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</si>
  <si>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</si>
  <si>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</si>
  <si>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</si>
  <si>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</si>
  <si>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</si>
  <si>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</si>
  <si>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</si>
  <si>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</si>
  <si>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</si>
  <si>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</si>
  <si>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</si>
  <si>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</si>
  <si>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</si>
  <si>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</si>
  <si>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</si>
  <si>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</si>
  <si>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</si>
  <si>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</si>
  <si>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</si>
  <si>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</si>
  <si>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</si>
  <si>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</si>
  <si>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</si>
  <si>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</si>
  <si>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</si>
  <si>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</si>
  <si>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</si>
  <si>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</si>
  <si>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</si>
  <si>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</si>
  <si>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</si>
  <si>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</si>
  <si>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</si>
  <si>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</si>
  <si>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</si>
  <si>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</si>
  <si>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</si>
  <si>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</si>
  <si>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</si>
  <si>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</si>
  <si>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</si>
  <si>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</si>
  <si>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</si>
  <si>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</si>
  <si>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</si>
  <si>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</si>
  <si>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</si>
  <si>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</si>
  <si>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</si>
  <si>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</si>
  <si>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</si>
  <si>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</si>
  <si>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</si>
  <si>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</si>
  <si>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</si>
  <si>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</si>
  <si>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</si>
  <si>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</si>
  <si>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</si>
  <si>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</si>
  <si>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</si>
  <si>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</si>
  <si>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</si>
  <si>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</si>
  <si>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</si>
  <si>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</si>
  <si>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</si>
  <si>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</si>
  <si>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</si>
  <si>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</si>
  <si>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</si>
  <si>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</si>
  <si>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</si>
  <si>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</si>
  <si>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</si>
  <si>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</si>
  <si>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</si>
  <si>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</si>
  <si>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</si>
  <si>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</si>
  <si>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</si>
  <si>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</si>
  <si>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</si>
  <si>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</si>
  <si>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</si>
  <si>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</si>
  <si>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</si>
  <si>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</si>
  <si>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</si>
  <si>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</si>
  <si>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</si>
  <si>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</si>
  <si>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</si>
  <si>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</si>
  <si>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</si>
  <si>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</si>
  <si>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</si>
  <si>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</si>
  <si>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</si>
  <si>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</si>
  <si>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</si>
  <si>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</si>
  <si>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</si>
  <si>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</si>
  <si>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</si>
  <si>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</si>
  <si>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</si>
  <si>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</si>
  <si>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</si>
  <si>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</si>
  <si>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</si>
  <si>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</si>
  <si>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</si>
  <si>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</si>
  <si>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</si>
  <si>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</si>
  <si>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</si>
  <si>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</si>
  <si>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</si>
  <si>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</si>
  <si>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</si>
  <si>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</si>
  <si>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</si>
  <si>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</si>
  <si>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</si>
  <si>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</si>
  <si>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</si>
  <si>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</si>
  <si>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</si>
  <si>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</si>
  <si>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</si>
  <si>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</si>
  <si>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</si>
  <si>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</si>
  <si>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</si>
  <si>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</si>
  <si>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</si>
  <si>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</si>
  <si>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</si>
  <si>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</si>
  <si>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</si>
  <si>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</si>
  <si>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</si>
  <si>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</si>
  <si>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</si>
  <si>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</si>
  <si>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</si>
  <si>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</si>
  <si>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</si>
  <si>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</si>
  <si>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</si>
  <si>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</si>
  <si>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</si>
  <si>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</si>
  <si>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</si>
  <si>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</si>
  <si>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</si>
  <si>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</si>
  <si>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</si>
  <si>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</si>
  <si>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</si>
  <si>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</si>
  <si>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</si>
  <si>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</si>
  <si>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</si>
  <si>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</si>
  <si>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</si>
  <si>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</si>
  <si>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</si>
  <si>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</si>
  <si>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</si>
  <si>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</si>
  <si>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</si>
  <si>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</si>
  <si>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</si>
  <si>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</si>
  <si>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</si>
  <si>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</si>
  <si>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</si>
  <si>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</si>
  <si>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</si>
  <si>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</si>
  <si>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</si>
  <si>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</si>
  <si>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</si>
  <si>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</si>
  <si>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</si>
  <si>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</si>
  <si>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</si>
  <si>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</si>
  <si>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</si>
  <si>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</si>
  <si>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</si>
  <si>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</si>
  <si>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</si>
  <si>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</si>
  <si>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</si>
  <si>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</si>
  <si>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</si>
  <si>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</si>
  <si>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</si>
  <si>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</si>
  <si>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</si>
  <si>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</si>
  <si>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</si>
  <si>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</si>
  <si>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</si>
  <si>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</si>
  <si>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</si>
  <si>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</si>
  <si>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</si>
  <si>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</si>
  <si>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</si>
  <si>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</si>
  <si>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</si>
  <si>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</si>
  <si>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</si>
  <si>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</si>
  <si>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</si>
  <si>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</si>
  <si>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</si>
  <si>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</si>
  <si>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</si>
  <si>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</si>
  <si>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</si>
  <si>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</si>
  <si>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</si>
  <si>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</si>
  <si>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</si>
  <si>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</si>
  <si>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</si>
  <si>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</si>
  <si>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</si>
  <si>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</si>
  <si>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</si>
  <si>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</si>
  <si>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</si>
  <si>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</si>
  <si>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</si>
  <si>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</si>
  <si>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</si>
  <si>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</si>
  <si>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</si>
  <si>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</si>
  <si>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</si>
  <si>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</si>
  <si>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</si>
  <si>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</si>
  <si>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</si>
  <si>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</si>
  <si>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</si>
  <si>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</si>
  <si>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</si>
  <si>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</si>
  <si>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</si>
  <si>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</si>
  <si>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</si>
  <si>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</si>
  <si>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</si>
  <si>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</si>
  <si>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</si>
  <si>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</si>
  <si>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</si>
  <si>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</si>
  <si>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</si>
  <si>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</si>
  <si>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</si>
  <si>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</si>
  <si>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</si>
  <si>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</si>
  <si>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</si>
  <si>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</si>
  <si>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</si>
  <si>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</si>
  <si>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</si>
  <si>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</si>
  <si>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</si>
  <si>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</si>
  <si>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</si>
  <si>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</si>
  <si>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</si>
  <si>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</si>
  <si>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</si>
  <si>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</si>
  <si>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</si>
  <si>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</si>
  <si>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</si>
  <si>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</si>
  <si>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</si>
  <si>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</si>
  <si>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</si>
  <si>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</si>
  <si>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</si>
  <si>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</si>
  <si>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</si>
  <si>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</si>
  <si>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</si>
  <si>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</si>
  <si>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</si>
  <si>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</si>
  <si>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</si>
  <si>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</si>
  <si>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</si>
  <si>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</si>
  <si>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</si>
  <si>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</si>
  <si>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</si>
  <si>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</si>
  <si>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</si>
  <si>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</si>
  <si>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</si>
  <si>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</si>
  <si>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</si>
  <si>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</si>
  <si>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</si>
  <si>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</si>
  <si>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</si>
  <si>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</si>
  <si>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</si>
  <si>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</si>
  <si>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</si>
  <si>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</si>
  <si>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</si>
  <si>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</si>
  <si>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</si>
  <si>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</si>
  <si>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</si>
  <si>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</si>
  <si>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</si>
  <si>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</si>
  <si>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</si>
  <si>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</si>
  <si>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</si>
  <si>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</si>
  <si>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</si>
  <si>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</si>
  <si>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</si>
  <si>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</si>
  <si>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</si>
  <si>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</si>
  <si>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</si>
  <si>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</si>
  <si>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</si>
  <si>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</si>
  <si>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</si>
  <si>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</si>
  <si>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</si>
  <si>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</si>
  <si>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</si>
  <si>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</si>
  <si>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</si>
  <si>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</si>
  <si>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</si>
  <si>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</si>
  <si>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</si>
  <si>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</si>
  <si>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</si>
  <si>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</si>
  <si>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</si>
  <si>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</si>
  <si>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</si>
  <si>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</si>
  <si>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</si>
  <si>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</si>
  <si>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</si>
  <si>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</si>
  <si>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</si>
  <si>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</si>
  <si>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</si>
  <si>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</si>
  <si>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</si>
  <si>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</si>
  <si>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</si>
  <si>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</si>
  <si>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</si>
  <si>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</si>
  <si>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</si>
  <si>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</si>
  <si>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</si>
  <si>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</si>
  <si>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</si>
  <si>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</si>
  <si>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</si>
  <si>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</si>
  <si>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</si>
  <si>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</si>
  <si>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</si>
  <si>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</si>
  <si>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</si>
  <si>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</si>
  <si>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</si>
  <si>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</si>
  <si>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</si>
  <si>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</si>
  <si>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</si>
  <si>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</si>
  <si>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</si>
  <si>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</si>
  <si>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</si>
  <si>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</si>
  <si>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</si>
  <si>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</si>
  <si>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</si>
  <si>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</si>
  <si>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</si>
  <si>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</si>
  <si>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</si>
  <si>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</si>
  <si>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</si>
  <si>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</si>
  <si>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</si>
  <si>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</si>
  <si>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</si>
  <si>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</si>
  <si>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</si>
  <si>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</si>
  <si>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</si>
  <si>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</si>
  <si>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</si>
  <si>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</si>
  <si>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</si>
  <si>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</si>
  <si>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</si>
  <si>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</si>
  <si>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</si>
  <si>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</si>
  <si>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</si>
  <si>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</si>
  <si>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</si>
  <si>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</si>
  <si>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</si>
  <si>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</si>
  <si>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</si>
  <si>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</si>
  <si>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</si>
  <si>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</si>
  <si>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</si>
  <si>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</si>
  <si>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</si>
  <si>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</si>
  <si>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</si>
  <si>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</si>
  <si>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</si>
  <si>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</si>
  <si>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</si>
  <si>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</si>
  <si>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</si>
  <si>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</si>
  <si>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</si>
  <si>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</si>
  <si>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</si>
  <si>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</si>
  <si>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</si>
  <si>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</si>
  <si>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</si>
  <si>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</si>
  <si>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</si>
  <si>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</si>
  <si>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</si>
  <si>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</si>
  <si>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</si>
  <si>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</si>
  <si>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</si>
  <si>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</si>
  <si>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</si>
  <si>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</si>
  <si>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</si>
  <si>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</si>
  <si>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</si>
  <si>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</si>
  <si>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</si>
  <si>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</si>
  <si>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</si>
  <si>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</si>
  <si>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</si>
  <si>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</si>
  <si>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</si>
  <si>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</si>
  <si>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</si>
  <si>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</si>
  <si>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</si>
  <si>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</si>
  <si>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</si>
  <si>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</si>
  <si>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</si>
  <si>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</si>
  <si>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</si>
  <si>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</si>
  <si>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</si>
  <si>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</si>
  <si>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</si>
  <si>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</si>
  <si>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</si>
  <si>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</si>
  <si>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</si>
  <si>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</si>
  <si>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</si>
  <si>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</si>
  <si>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</si>
  <si>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</si>
  <si>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</si>
  <si>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</si>
  <si>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</si>
  <si>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</si>
  <si>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</si>
  <si>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</si>
  <si>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</si>
  <si>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</si>
  <si>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</si>
  <si>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</si>
  <si>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</si>
  <si>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</si>
  <si>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</si>
  <si>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</si>
  <si>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</si>
  <si>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</si>
  <si>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</si>
  <si>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</si>
  <si>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</si>
  <si>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</si>
  <si>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</si>
  <si>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</si>
  <si>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</si>
  <si>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</si>
  <si>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</si>
  <si>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</si>
  <si>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</si>
  <si>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</si>
  <si>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</si>
  <si>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</si>
  <si>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</si>
  <si>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</si>
  <si>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</si>
  <si>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</si>
  <si>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</si>
  <si>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</si>
  <si>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</si>
  <si>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</si>
  <si>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</si>
  <si>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</si>
  <si>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</si>
  <si>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</si>
  <si>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</si>
  <si>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</si>
  <si>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</si>
  <si>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</si>
  <si>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</si>
  <si>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</si>
  <si>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</si>
  <si>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</si>
  <si>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</si>
  <si>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</si>
  <si>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</si>
  <si>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</si>
  <si>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</si>
  <si>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</si>
  <si>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</si>
  <si>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</si>
  <si>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</si>
  <si>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</si>
  <si>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</si>
  <si>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</si>
  <si>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</si>
  <si>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</si>
  <si>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</si>
  <si>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</si>
  <si>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</si>
  <si>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</si>
  <si>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</si>
  <si>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</si>
  <si>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</si>
  <si>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</si>
  <si>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</si>
  <si>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</si>
  <si>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</si>
  <si>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</si>
  <si>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</si>
  <si>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</si>
  <si>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</si>
  <si>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</si>
  <si>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</si>
  <si>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</si>
  <si>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</si>
  <si>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</si>
  <si>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</si>
  <si>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</si>
  <si>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</si>
  <si>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</si>
  <si>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</si>
  <si>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</si>
  <si>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</si>
  <si>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</si>
  <si>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</si>
  <si>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</si>
  <si>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</si>
  <si>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</si>
  <si>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</si>
  <si>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</si>
  <si>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</si>
  <si>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</si>
  <si>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</si>
  <si>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</si>
  <si>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</si>
  <si>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</si>
  <si>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</si>
  <si>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</si>
  <si>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</si>
  <si>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</si>
  <si>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</si>
  <si>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</si>
  <si>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</si>
  <si>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</si>
  <si>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</si>
  <si>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</si>
  <si>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</si>
  <si>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</si>
  <si>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</si>
  <si>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</si>
  <si>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</si>
  <si>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</si>
  <si>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</si>
  <si>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</si>
  <si>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</si>
  <si>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</si>
  <si>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</si>
  <si>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</si>
  <si>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</si>
  <si>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</si>
  <si>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</si>
  <si>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</si>
  <si>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</si>
  <si>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</si>
  <si>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</si>
  <si>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</si>
  <si>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</si>
  <si>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</si>
  <si>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</si>
  <si>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</si>
  <si>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</si>
  <si>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</si>
  <si>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</si>
  <si>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</si>
  <si>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</si>
  <si>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</si>
  <si>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</si>
  <si>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</si>
  <si>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</si>
  <si>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</si>
  <si>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</si>
  <si>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</si>
  <si>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</si>
  <si>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</si>
  <si>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</si>
  <si>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</si>
  <si>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</si>
  <si>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</si>
  <si>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</si>
  <si>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</si>
  <si>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</si>
  <si>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</si>
  <si>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</si>
  <si>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</si>
  <si>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</si>
  <si>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</si>
  <si>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</si>
  <si>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</si>
  <si>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</si>
  <si>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</si>
  <si>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</si>
  <si>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</si>
  <si>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</si>
  <si>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</si>
  <si>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</si>
  <si>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</si>
  <si>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</si>
  <si>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</si>
  <si>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</si>
  <si>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</si>
  <si>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</si>
  <si>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</si>
  <si>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</si>
  <si>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</si>
  <si>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</si>
  <si>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</si>
  <si>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</si>
  <si>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</si>
  <si>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</si>
  <si>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</si>
  <si>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</si>
  <si>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</si>
  <si>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</si>
  <si>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</si>
  <si>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</si>
  <si>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</si>
  <si>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</si>
  <si>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</si>
  <si>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</si>
  <si>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</si>
  <si>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</si>
  <si>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</si>
  <si>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</si>
  <si>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</si>
  <si>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</si>
  <si>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</si>
  <si>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</si>
  <si>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</si>
  <si>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</si>
  <si>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</si>
  <si>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</si>
  <si>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</si>
  <si>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</si>
  <si>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</si>
  <si>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</si>
  <si>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</si>
  <si>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</si>
  <si>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</si>
  <si>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</si>
  <si>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</si>
  <si>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</si>
  <si>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</si>
  <si>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</si>
  <si>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</si>
  <si>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</si>
  <si>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</si>
  <si>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</si>
  <si>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</si>
  <si>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</si>
  <si>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</si>
  <si>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</si>
  <si>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</si>
  <si>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</si>
  <si>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</si>
  <si>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</si>
  <si>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</si>
  <si>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</si>
  <si>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</si>
  <si>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</si>
  <si>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</si>
  <si>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</si>
  <si>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</si>
  <si>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</si>
  <si>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</si>
  <si>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</si>
  <si>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</si>
  <si>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</si>
  <si>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</si>
  <si>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</si>
  <si>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</si>
  <si>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</si>
  <si>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</si>
  <si>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</si>
  <si>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</si>
  <si>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</si>
  <si>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</si>
  <si>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</si>
  <si>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</si>
  <si>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</si>
  <si>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</si>
  <si>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</si>
  <si>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</si>
  <si>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</si>
  <si>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</si>
  <si>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</si>
  <si>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</si>
  <si>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</si>
  <si>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</si>
  <si>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</si>
  <si>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</si>
  <si>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</si>
  <si>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</si>
  <si>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</si>
  <si>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</si>
  <si>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</si>
  <si>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</si>
  <si>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</si>
  <si>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</si>
  <si>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</si>
  <si>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</si>
  <si>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</si>
  <si>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</si>
  <si>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</si>
  <si>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</si>
  <si>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</si>
  <si>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</si>
  <si>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</si>
  <si>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</si>
  <si>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</si>
  <si>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</si>
  <si>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</si>
  <si>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</si>
  <si>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</si>
  <si>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</si>
  <si>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</si>
  <si>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</si>
  <si>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</si>
  <si>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</si>
  <si>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</si>
  <si>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</si>
  <si>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</si>
  <si>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</si>
  <si>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</si>
  <si>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</si>
  <si>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</si>
  <si>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</si>
  <si>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</si>
  <si>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</si>
  <si>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</si>
  <si>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</si>
  <si>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</si>
  <si>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</si>
  <si>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</si>
  <si>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</si>
  <si>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</si>
  <si>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</si>
  <si>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</si>
  <si>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</si>
  <si>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</si>
  <si>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</si>
  <si>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</si>
  <si>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</si>
  <si>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</si>
  <si>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</si>
  <si>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</si>
  <si>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</si>
  <si>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</si>
  <si>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</si>
  <si>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</si>
  <si>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</si>
  <si>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</si>
  <si>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</si>
  <si>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</si>
  <si>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</si>
  <si>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</si>
  <si>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</si>
  <si>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</si>
  <si>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</si>
  <si>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</si>
  <si>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</si>
  <si>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</si>
  <si>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</si>
  <si>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</si>
  <si>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</si>
  <si>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</si>
  <si>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</si>
  <si>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</si>
  <si>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</si>
  <si>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</si>
  <si>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</si>
  <si>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</si>
  <si>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</si>
  <si>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</si>
  <si>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</si>
  <si>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</si>
  <si>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</si>
  <si>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</si>
  <si>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</si>
  <si>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</si>
  <si>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</si>
  <si>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</si>
  <si>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</si>
  <si>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</si>
  <si>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</si>
  <si>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</si>
  <si>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</si>
  <si>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</si>
  <si>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</si>
  <si>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</si>
  <si>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</si>
  <si>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</si>
  <si>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</si>
  <si>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</si>
  <si>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</si>
  <si>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</si>
  <si>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</si>
  <si>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</si>
  <si>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</si>
  <si>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</si>
  <si>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</si>
  <si>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</si>
  <si>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</si>
  <si>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</si>
  <si>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</si>
  <si>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</si>
  <si>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</si>
  <si>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</si>
  <si>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</si>
  <si>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</si>
  <si>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</si>
  <si>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</si>
  <si>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</si>
  <si>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</si>
  <si>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</si>
  <si>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</si>
  <si>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</si>
  <si>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</si>
  <si>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</si>
  <si>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</si>
  <si>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</si>
  <si>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</si>
  <si>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</si>
  <si>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</si>
  <si>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</si>
  <si>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</si>
  <si>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</si>
  <si>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</si>
  <si>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</si>
  <si>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</si>
  <si>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</si>
  <si>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</si>
  <si>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</si>
  <si>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</si>
  <si>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</si>
  <si>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</si>
  <si>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</si>
  <si>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</si>
  <si>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</si>
  <si>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</si>
  <si>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</si>
  <si>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</si>
  <si>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</si>
  <si>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</si>
  <si>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</si>
  <si>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</si>
  <si>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</si>
  <si>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</si>
  <si>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</si>
  <si>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</si>
  <si>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</si>
  <si>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</si>
  <si>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</si>
  <si>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</si>
  <si>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</si>
  <si>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</si>
  <si>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</si>
  <si>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</si>
  <si>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</si>
  <si>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</si>
  <si>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</si>
  <si>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</si>
  <si>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</si>
  <si>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</si>
  <si>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</si>
  <si>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</si>
  <si>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</si>
  <si>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</si>
  <si>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</si>
  <si>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</si>
  <si>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</si>
  <si>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</si>
  <si>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</si>
  <si>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</si>
  <si>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</si>
  <si>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</si>
  <si>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</si>
  <si>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</si>
  <si>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</si>
  <si>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</si>
  <si>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</si>
  <si>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</si>
  <si>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</si>
  <si>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</si>
  <si>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</si>
  <si>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</si>
  <si>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</si>
  <si>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</si>
  <si>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</si>
  <si>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</si>
  <si>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</si>
  <si>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</si>
  <si>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</si>
  <si>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</si>
  <si>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</si>
  <si>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</si>
  <si>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</si>
  <si>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</si>
  <si>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</si>
  <si>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</si>
  <si>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</si>
  <si>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</si>
  <si>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</si>
  <si>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</si>
  <si>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</si>
  <si>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</si>
  <si>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</si>
  <si>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</si>
  <si>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</si>
  <si>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</si>
  <si>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</si>
  <si>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</si>
  <si>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</si>
  <si>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</si>
  <si>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</si>
  <si>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</si>
  <si>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</si>
  <si>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</si>
  <si>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</si>
  <si>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</si>
  <si>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</si>
  <si>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</si>
  <si>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</si>
  <si>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</si>
  <si>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</si>
  <si>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</si>
  <si>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</si>
  <si>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</si>
  <si>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</si>
  <si>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</si>
  <si>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</si>
  <si>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</si>
  <si>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</si>
  <si>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</si>
  <si>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</si>
  <si>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</si>
  <si>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</si>
  <si>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</si>
  <si>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</si>
  <si>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</si>
  <si>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</si>
  <si>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</si>
  <si>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</si>
  <si>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</si>
  <si>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</si>
  <si>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</si>
  <si>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</si>
  <si>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</si>
  <si>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</si>
  <si>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</si>
  <si>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</si>
  <si>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</si>
  <si>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</si>
  <si>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</si>
  <si>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</si>
  <si>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</si>
  <si>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</si>
  <si>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</si>
  <si>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</si>
  <si>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</si>
  <si>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</si>
  <si>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</si>
  <si>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</si>
  <si>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</si>
  <si>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</si>
  <si>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</si>
  <si>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</si>
  <si>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</si>
  <si>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</si>
  <si>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</si>
  <si>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</si>
  <si>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</si>
  <si>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</si>
  <si>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</si>
  <si>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</si>
  <si>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</si>
  <si>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</si>
  <si>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</si>
  <si>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</si>
  <si>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</si>
  <si>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</si>
  <si>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</si>
  <si>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</si>
  <si>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</si>
  <si>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</si>
  <si>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</si>
  <si>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</si>
  <si>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</si>
  <si>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</si>
  <si>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</si>
  <si>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</si>
  <si>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</si>
  <si>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</si>
  <si>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</si>
  <si>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</si>
  <si>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</si>
  <si>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</si>
  <si>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</si>
  <si>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</si>
  <si>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</si>
  <si>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</si>
  <si>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</si>
  <si>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</si>
  <si>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</si>
  <si>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</si>
  <si>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</si>
  <si>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</si>
  <si>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</si>
  <si>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</si>
  <si>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</si>
  <si>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</si>
  <si>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</si>
  <si>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</si>
  <si>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</si>
  <si>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</si>
  <si>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</si>
  <si>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</si>
  <si>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</si>
  <si>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</si>
  <si>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</si>
  <si>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</si>
  <si>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</si>
  <si>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</si>
  <si>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</si>
  <si>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</si>
  <si>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</si>
  <si>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</si>
  <si>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</si>
  <si>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</si>
  <si>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</si>
  <si>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</si>
  <si>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</si>
  <si>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</si>
  <si>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</si>
  <si>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</si>
  <si>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</si>
  <si>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</si>
  <si>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</si>
  <si>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</si>
  <si>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</si>
  <si>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</si>
  <si>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</si>
  <si>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</si>
  <si>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</si>
  <si>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</si>
  <si>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</si>
  <si>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</si>
  <si>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</si>
  <si>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</si>
  <si>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</si>
  <si>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</si>
  <si>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</si>
  <si>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</si>
  <si>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</si>
  <si>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</si>
  <si>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</si>
  <si>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</si>
  <si>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</si>
  <si>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</si>
  <si>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</si>
  <si>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</si>
  <si>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</si>
  <si>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</si>
  <si>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</si>
  <si>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</si>
  <si>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</si>
  <si>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</si>
  <si>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</si>
  <si>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</si>
  <si>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</si>
  <si>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</si>
  <si>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</si>
  <si>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</si>
  <si>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</si>
  <si>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</si>
  <si>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</si>
  <si>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</si>
  <si>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</si>
  <si>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</si>
  <si>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</si>
  <si>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</si>
  <si>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</si>
  <si>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</si>
  <si>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</si>
  <si>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</si>
  <si>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</si>
  <si>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</si>
  <si>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</si>
  <si>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</si>
  <si>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</si>
  <si>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</si>
  <si>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</si>
  <si>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</si>
  <si>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</si>
  <si>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</si>
  <si>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</si>
  <si>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</si>
  <si>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</si>
  <si>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</si>
  <si>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</si>
  <si>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</si>
  <si>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</si>
  <si>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</si>
  <si>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</si>
  <si>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</si>
  <si>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</si>
  <si>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</si>
  <si>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</si>
  <si>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</si>
  <si>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</si>
  <si>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</si>
  <si>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</si>
  <si>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</si>
  <si>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</si>
  <si>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</si>
  <si>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</si>
  <si>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</si>
  <si>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</si>
  <si>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</si>
  <si>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</si>
  <si>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</si>
  <si>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</si>
  <si>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</si>
  <si>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</si>
  <si>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</si>
  <si>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</si>
  <si>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</si>
  <si>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</si>
  <si>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</si>
  <si>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</si>
  <si>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</si>
  <si>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</si>
  <si>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</si>
  <si>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</si>
  <si>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</si>
  <si>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</si>
  <si>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</si>
  <si>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</si>
  <si>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</si>
  <si>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</si>
  <si>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</si>
  <si>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</si>
  <si>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</si>
  <si>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</si>
  <si>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</si>
  <si>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</si>
  <si>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</si>
  <si>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</si>
  <si>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</si>
  <si>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</si>
  <si>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</si>
  <si>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</si>
  <si>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</si>
  <si>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</si>
  <si>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</si>
  <si>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</si>
  <si>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</si>
  <si>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</si>
  <si>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</si>
  <si>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</si>
  <si>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</si>
  <si>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</si>
  <si>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</si>
  <si>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</si>
  <si>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</si>
  <si>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</si>
  <si>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</si>
  <si>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</si>
  <si>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</si>
  <si>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</si>
  <si>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</si>
  <si>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</si>
  <si>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</si>
  <si>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</si>
  <si>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</si>
  <si>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</si>
  <si>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</si>
  <si>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</si>
  <si>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</si>
  <si>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</si>
  <si>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</si>
  <si>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</si>
  <si>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</si>
  <si>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</si>
  <si>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</si>
  <si>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</si>
  <si>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</si>
  <si>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</si>
  <si>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</si>
  <si>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</si>
  <si>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</si>
  <si>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</si>
  <si>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</si>
  <si>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</si>
  <si>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</si>
  <si>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</si>
  <si>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</si>
  <si>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</si>
  <si>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</si>
  <si>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</si>
  <si>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</si>
  <si>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</si>
  <si>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</si>
  <si>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</si>
  <si>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</si>
  <si>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</si>
  <si>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</si>
  <si>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</si>
  <si>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</si>
  <si>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</si>
  <si>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</si>
  <si>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</si>
  <si>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</si>
  <si>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</si>
  <si>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</si>
  <si>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</si>
  <si>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</si>
  <si>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</si>
  <si>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</si>
  <si>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</si>
  <si>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</si>
  <si>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</si>
  <si>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</si>
  <si>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</si>
  <si>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</si>
  <si>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</si>
  <si>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</si>
  <si>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</si>
  <si>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</si>
  <si>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</si>
  <si>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</si>
  <si>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</si>
  <si>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</si>
  <si>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</si>
  <si>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</si>
  <si>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</si>
  <si>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</si>
  <si>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</si>
  <si>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</si>
  <si>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</si>
  <si>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</si>
  <si>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</si>
  <si>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</si>
  <si>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</si>
  <si>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</si>
  <si>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</si>
  <si>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</si>
  <si>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</si>
  <si>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</si>
  <si>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</si>
  <si>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</si>
  <si>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</si>
  <si>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</si>
  <si>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</si>
  <si>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</si>
  <si>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</si>
  <si>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</si>
  <si>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</si>
  <si>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</si>
  <si>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</si>
  <si>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</si>
  <si>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</si>
  <si>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</si>
  <si>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</si>
  <si>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</si>
  <si>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</si>
  <si>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</si>
  <si>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</si>
  <si>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</si>
  <si>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</si>
  <si>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</si>
  <si>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</si>
  <si>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</si>
  <si>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</si>
  <si>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</si>
  <si>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</si>
  <si>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</si>
  <si>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</si>
  <si>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</si>
  <si>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</si>
  <si>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</si>
  <si>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</si>
  <si>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</si>
  <si>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</si>
  <si>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</si>
  <si>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</si>
  <si>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</si>
  <si>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</si>
  <si>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</si>
  <si>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</si>
  <si>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</si>
  <si>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</si>
  <si>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</si>
  <si>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</si>
  <si>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</si>
  <si>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</si>
  <si>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</si>
  <si>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</si>
  <si>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</si>
  <si>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</si>
  <si>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</si>
  <si>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</si>
  <si>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</si>
  <si>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</si>
  <si>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</si>
  <si>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</si>
  <si>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</si>
  <si>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</si>
  <si>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</si>
  <si>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</si>
  <si>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</si>
  <si>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</si>
  <si>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</si>
  <si>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</si>
  <si>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</si>
  <si>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</si>
  <si>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</si>
  <si>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</si>
  <si>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</si>
  <si>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</si>
  <si>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</si>
  <si>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</si>
  <si>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</si>
  <si>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</si>
  <si>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</si>
  <si>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</si>
  <si>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</si>
  <si>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</si>
  <si>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</si>
  <si>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</si>
  <si>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</si>
  <si>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</si>
  <si>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</si>
  <si>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</si>
  <si>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</si>
  <si>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</si>
  <si>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</si>
  <si>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</si>
  <si>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</si>
  <si>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</si>
  <si>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</si>
  <si>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</si>
  <si>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</si>
  <si>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</si>
  <si>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</si>
  <si>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</si>
  <si>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</si>
  <si>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</si>
  <si>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</si>
  <si>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</si>
  <si>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</si>
  <si>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</si>
  <si>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</si>
  <si>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</si>
  <si>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</si>
  <si>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</si>
  <si>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</si>
  <si>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</si>
  <si>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</si>
  <si>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</si>
  <si>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</si>
  <si>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</si>
  <si>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</si>
  <si>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</si>
  <si>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</si>
  <si>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</si>
  <si>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</si>
  <si>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</si>
  <si>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</si>
  <si>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</si>
  <si>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</si>
  <si>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</si>
  <si>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</si>
  <si>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</si>
  <si>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</si>
  <si>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</si>
  <si>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</si>
  <si>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</si>
  <si>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</si>
  <si>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</si>
  <si>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</si>
  <si>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</si>
  <si>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</si>
  <si>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</si>
  <si>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</si>
  <si>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</si>
  <si>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</si>
  <si>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</si>
  <si>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</si>
  <si>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</si>
  <si>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</si>
  <si>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</si>
  <si>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</si>
  <si>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</si>
  <si>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</si>
  <si>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</si>
  <si>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</si>
  <si>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</si>
  <si>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</si>
  <si>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</si>
  <si>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</si>
  <si>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</si>
  <si>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</si>
  <si>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</si>
  <si>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</si>
  <si>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</si>
  <si>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</si>
  <si>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</si>
  <si>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</si>
  <si>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</si>
  <si>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</si>
  <si>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</si>
  <si>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</si>
  <si>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</si>
  <si>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</si>
  <si>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</si>
  <si>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</si>
  <si>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</si>
  <si>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</si>
  <si>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</si>
  <si>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</si>
  <si>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</si>
  <si>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</si>
  <si>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</si>
  <si>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</si>
  <si>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</si>
  <si>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</si>
  <si>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</si>
  <si>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</si>
  <si>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</si>
  <si>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</si>
  <si>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</si>
  <si>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</si>
  <si>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</si>
  <si>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</si>
  <si>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</si>
  <si>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</si>
  <si>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</si>
  <si>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</si>
  <si>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</si>
  <si>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</si>
  <si>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</si>
  <si>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</si>
  <si>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</si>
  <si>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</si>
  <si>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</si>
  <si>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</si>
  <si>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</si>
  <si>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</si>
  <si>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</si>
  <si>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</si>
  <si>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</si>
  <si>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</si>
  <si>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</si>
  <si>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</si>
  <si>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</si>
  <si>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</si>
  <si>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</si>
  <si>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</si>
  <si>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</si>
  <si>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</si>
  <si>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</si>
  <si>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</si>
  <si>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</si>
  <si>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</si>
  <si>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</si>
  <si>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</si>
  <si>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</si>
  <si>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</si>
  <si>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</si>
  <si>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</si>
  <si>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</si>
  <si>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</si>
  <si>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</si>
  <si>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</si>
  <si>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</si>
  <si>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</si>
  <si>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</si>
  <si>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</si>
  <si>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</si>
  <si>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</si>
  <si>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</si>
  <si>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</si>
  <si>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</si>
  <si>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</si>
  <si>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</si>
  <si>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</si>
  <si>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</si>
  <si>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</si>
  <si>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</si>
  <si>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</si>
  <si>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</si>
  <si>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</si>
  <si>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</si>
  <si>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</si>
  <si>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</si>
  <si>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</si>
  <si>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</si>
  <si>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</si>
  <si>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</si>
  <si>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</si>
  <si>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</si>
  <si>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</si>
  <si>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</si>
  <si>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</si>
  <si>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</si>
  <si>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</si>
  <si>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</si>
  <si>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</si>
  <si>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</si>
  <si>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</si>
  <si>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</si>
  <si>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</si>
  <si>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</si>
  <si>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</si>
  <si>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</si>
  <si>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</si>
  <si>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</si>
  <si>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</si>
  <si>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</si>
  <si>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</si>
  <si>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</si>
  <si>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</si>
  <si>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</si>
  <si>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</si>
  <si>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</si>
  <si>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</si>
  <si>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</si>
  <si>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</si>
  <si>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</si>
  <si>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</si>
  <si>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</si>
  <si>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</si>
  <si>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</si>
  <si>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</si>
  <si>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</si>
  <si>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</si>
  <si>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</si>
  <si>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</si>
  <si>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</si>
  <si>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</si>
  <si>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</si>
  <si>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</si>
  <si>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</si>
  <si>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</si>
  <si>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</si>
  <si>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</si>
  <si>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</si>
  <si>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</si>
  <si>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</si>
  <si>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</si>
  <si>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</si>
  <si>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</si>
  <si>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</si>
  <si>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</si>
  <si>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</si>
  <si>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</si>
  <si>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</si>
  <si>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</si>
  <si>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</si>
  <si>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</si>
  <si>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</si>
  <si>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</si>
  <si>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</si>
  <si>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</si>
  <si>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</si>
  <si>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</si>
  <si>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</si>
  <si>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</si>
  <si>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</si>
  <si>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</si>
  <si>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</si>
  <si>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</si>
  <si>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</si>
  <si>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</si>
  <si>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</si>
  <si>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</si>
  <si>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</si>
  <si>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</si>
  <si>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</si>
  <si>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</si>
  <si>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</si>
  <si>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</si>
  <si>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</si>
  <si>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</si>
  <si>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</si>
  <si>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</si>
  <si>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</si>
  <si>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</si>
  <si>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</si>
  <si>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</si>
  <si>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</si>
  <si>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</si>
  <si>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</si>
  <si>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</si>
  <si>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</si>
  <si>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</si>
  <si>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</si>
  <si>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</si>
  <si>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</si>
  <si>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</si>
  <si>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</si>
  <si>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</si>
  <si>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</si>
  <si>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</si>
  <si>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</si>
  <si>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</si>
  <si>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</si>
  <si>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</si>
  <si>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</si>
  <si>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</si>
  <si>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</si>
  <si>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</si>
  <si>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</si>
  <si>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</si>
  <si>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</si>
  <si>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</si>
  <si>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</si>
  <si>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</si>
  <si>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</si>
  <si>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</si>
  <si>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</si>
  <si>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</si>
  <si>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</si>
  <si>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</si>
  <si>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</si>
  <si>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</si>
  <si>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</si>
  <si>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</si>
  <si>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</si>
  <si>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</si>
  <si>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</si>
  <si>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</si>
  <si>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</si>
  <si>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</si>
  <si>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</si>
  <si>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</si>
  <si>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</si>
  <si>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</si>
  <si>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</si>
  <si>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</si>
  <si>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</si>
  <si>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</si>
  <si>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</si>
  <si>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</si>
  <si>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</si>
  <si>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</si>
  <si>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</si>
  <si>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</si>
  <si>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</si>
  <si>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</si>
  <si>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</si>
  <si>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</si>
  <si>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</si>
  <si>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</si>
  <si>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</si>
  <si>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</si>
  <si>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</si>
  <si>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</si>
  <si>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</si>
  <si>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</si>
  <si>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</si>
  <si>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</si>
  <si>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</si>
  <si>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</si>
  <si>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</si>
  <si>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</si>
  <si>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</si>
  <si>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</si>
  <si>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</si>
  <si>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</si>
  <si>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</si>
  <si>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</si>
  <si>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</si>
  <si>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</si>
  <si>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</si>
  <si>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</si>
  <si>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</si>
  <si>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</si>
  <si>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</si>
  <si>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</si>
  <si>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</si>
  <si>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</si>
  <si>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</si>
  <si>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</si>
  <si>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</si>
  <si>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</si>
  <si>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</si>
  <si>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</si>
  <si>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</si>
  <si>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</si>
  <si>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</si>
  <si>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</si>
  <si>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</si>
  <si>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</si>
  <si>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</si>
  <si>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</si>
  <si>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</si>
  <si>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</si>
  <si>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</si>
  <si>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</si>
  <si>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</si>
  <si>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</si>
  <si>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</si>
  <si>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</si>
  <si>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</si>
  <si>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</si>
  <si>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</si>
  <si>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</si>
  <si>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</si>
  <si>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</si>
  <si>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</si>
  <si>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</si>
  <si>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</si>
  <si>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</si>
  <si>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</si>
  <si>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</si>
  <si>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</si>
  <si>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</si>
  <si>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</si>
  <si>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</si>
  <si>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</si>
  <si>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</si>
  <si>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</si>
  <si>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</si>
  <si>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</si>
  <si>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</si>
  <si>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</si>
  <si>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</si>
  <si>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</si>
  <si>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</si>
  <si>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</si>
  <si>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</si>
  <si>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</si>
  <si>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</si>
  <si>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</si>
  <si>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</si>
  <si>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</si>
  <si>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</si>
  <si>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</si>
  <si>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</si>
  <si>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</si>
  <si>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</si>
  <si>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</si>
  <si>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</si>
  <si>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</si>
  <si>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</si>
  <si>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</si>
  <si>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</si>
  <si>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</si>
  <si>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</si>
  <si>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</si>
  <si>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</si>
  <si>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</si>
  <si>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</si>
  <si>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</si>
  <si>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</si>
  <si>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</si>
  <si>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</si>
  <si>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</si>
  <si>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</si>
  <si>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</si>
  <si>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</si>
  <si>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</si>
  <si>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</si>
  <si>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</si>
  <si>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</si>
  <si>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</si>
  <si>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</si>
  <si>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</si>
  <si>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</si>
  <si>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</si>
  <si>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</si>
  <si>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</si>
  <si>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</si>
  <si>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</si>
  <si>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</si>
  <si>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</si>
  <si>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</si>
  <si>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</si>
  <si>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</si>
  <si>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</si>
  <si>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</si>
  <si>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</si>
  <si>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</si>
  <si>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</si>
  <si>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</si>
  <si>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</si>
  <si>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</si>
  <si>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</si>
  <si>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</si>
  <si>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</si>
  <si>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</si>
  <si>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</si>
  <si>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</si>
  <si>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</si>
  <si>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</si>
  <si>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</si>
  <si>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</si>
  <si>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</si>
  <si>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</si>
  <si>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</si>
  <si>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</si>
  <si>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</si>
  <si>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</si>
  <si>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</si>
  <si>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</si>
  <si>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</si>
  <si>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</si>
  <si>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</si>
  <si>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</si>
  <si>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</si>
  <si>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</si>
  <si>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</si>
  <si>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</si>
  <si>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</si>
  <si>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</si>
  <si>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</si>
  <si>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</si>
  <si>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</si>
  <si>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</si>
  <si>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</si>
  <si>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</si>
  <si>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</si>
  <si>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</si>
  <si>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</si>
  <si>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</si>
  <si>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</si>
  <si>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</si>
  <si>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</si>
  <si>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</si>
  <si>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</si>
  <si>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</si>
  <si>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</si>
  <si>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</si>
  <si>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</si>
  <si>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</si>
  <si>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</si>
  <si>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</si>
  <si>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</si>
  <si>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</si>
  <si>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</si>
  <si>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</si>
  <si>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</si>
  <si>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</si>
  <si>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</si>
  <si>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</si>
  <si>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</si>
  <si>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</si>
  <si>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</si>
  <si>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</si>
  <si>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</si>
  <si>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</si>
  <si>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</si>
  <si>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</si>
  <si>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</si>
  <si>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</si>
  <si>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</si>
  <si>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</si>
  <si>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</si>
  <si>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</si>
  <si>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</si>
  <si>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</si>
  <si>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</si>
  <si>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</si>
  <si>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</si>
  <si>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</si>
  <si>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</si>
  <si>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</si>
  <si>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</si>
  <si>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</si>
  <si>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</si>
  <si>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</si>
  <si>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</si>
  <si>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</si>
  <si>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</si>
  <si>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</si>
  <si>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</si>
  <si>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</si>
  <si>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</si>
  <si>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</si>
  <si>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</si>
  <si>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</si>
  <si>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</si>
  <si>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</si>
  <si>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</si>
  <si>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</si>
  <si>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</si>
  <si>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</si>
  <si>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</si>
  <si>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</si>
  <si>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</si>
  <si>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</si>
  <si>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</si>
  <si>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</si>
  <si>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</si>
  <si>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</si>
  <si>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</si>
  <si>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</si>
  <si>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</si>
  <si>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</si>
  <si>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</si>
  <si>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</si>
  <si>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</si>
  <si>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</si>
  <si>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</si>
  <si>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</si>
  <si>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</si>
  <si>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</si>
  <si>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</si>
  <si>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</si>
  <si>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</si>
  <si>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</si>
  <si>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</si>
  <si>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</si>
  <si>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</si>
  <si>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</si>
  <si>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</si>
  <si>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</si>
  <si>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</si>
  <si>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</si>
  <si>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</si>
  <si>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</si>
  <si>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</si>
  <si>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</si>
  <si>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</si>
  <si>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</si>
  <si>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</si>
  <si>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</si>
  <si>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</si>
  <si>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</si>
  <si>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</si>
  <si>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</si>
  <si>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</si>
  <si>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</si>
  <si>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</si>
  <si>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</si>
  <si>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</si>
  <si>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</si>
  <si>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</si>
  <si>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</si>
  <si>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</si>
  <si>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</si>
  <si>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</si>
  <si>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</si>
  <si>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</si>
  <si>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</si>
  <si>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</si>
  <si>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</si>
  <si>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</si>
  <si>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</si>
  <si>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</si>
  <si>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</si>
  <si>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</si>
  <si>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</si>
  <si>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</si>
  <si>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</si>
  <si>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</si>
  <si>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</si>
  <si>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</si>
  <si>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</si>
  <si>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</si>
  <si>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</si>
  <si>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</si>
  <si>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</si>
  <si>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</si>
  <si>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</si>
  <si>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</si>
  <si>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</si>
  <si>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</si>
  <si>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</si>
  <si>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</si>
  <si>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</si>
  <si>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</si>
  <si>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</si>
  <si>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</si>
  <si>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</si>
  <si>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</si>
  <si>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</si>
  <si>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</si>
  <si>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</si>
  <si>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</si>
  <si>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</si>
  <si>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</si>
  <si>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</si>
  <si>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</si>
  <si>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</si>
  <si>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</si>
  <si>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</si>
  <si>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</si>
  <si>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</si>
  <si>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</si>
  <si>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</si>
  <si>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</si>
  <si>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</si>
  <si>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</si>
  <si>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</si>
  <si>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</si>
  <si>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</si>
  <si>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</si>
  <si>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</si>
  <si>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</si>
  <si>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</si>
  <si>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</si>
  <si>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</si>
  <si>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</si>
  <si>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</si>
  <si>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</si>
  <si>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</si>
  <si>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</si>
  <si>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</si>
  <si>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</si>
  <si>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</si>
  <si>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</si>
  <si>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</si>
  <si>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</si>
  <si>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</si>
  <si>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</si>
  <si>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</si>
  <si>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</si>
  <si>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</si>
  <si>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</si>
  <si>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</si>
  <si>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</si>
  <si>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</si>
  <si>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</si>
  <si>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</si>
  <si>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</si>
  <si>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</si>
  <si>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</si>
  <si>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</si>
  <si>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</si>
  <si>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</si>
  <si>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</si>
  <si>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</si>
  <si>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</si>
  <si>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</si>
  <si>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</si>
  <si>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</si>
  <si>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</si>
  <si>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</si>
  <si>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</si>
  <si>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</si>
  <si>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</si>
  <si>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</si>
  <si>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</si>
  <si>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</si>
  <si>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</si>
  <si>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</si>
  <si>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</si>
  <si>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</si>
  <si>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</si>
  <si>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</si>
  <si>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</si>
  <si>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</si>
  <si>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</si>
  <si>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</si>
  <si>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</si>
  <si>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</si>
  <si>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</si>
  <si>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</si>
  <si>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</si>
  <si>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</si>
  <si>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</si>
  <si>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</si>
  <si>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</si>
  <si>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</si>
  <si>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</si>
  <si>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</si>
  <si>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</si>
  <si>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</si>
  <si>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</si>
  <si>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</si>
  <si>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</si>
  <si>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</si>
  <si>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</si>
  <si>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</si>
  <si>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</si>
  <si>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</si>
  <si>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</si>
  <si>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</si>
  <si>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</si>
  <si>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</si>
  <si>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</si>
  <si>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</si>
  <si>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</si>
  <si>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</si>
  <si>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</si>
  <si>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</si>
  <si>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</si>
  <si>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</si>
  <si>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</si>
  <si>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</si>
  <si>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</si>
  <si>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</si>
  <si>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</si>
  <si>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</si>
  <si>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</si>
  <si>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</si>
  <si>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</si>
  <si>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</si>
  <si>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</si>
  <si>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</si>
  <si>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</si>
  <si>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</si>
  <si>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</si>
  <si>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</si>
  <si>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</si>
  <si>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</si>
  <si>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</si>
  <si>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</si>
  <si>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</si>
  <si>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</si>
  <si>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</si>
  <si>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</si>
  <si>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</si>
  <si>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</si>
  <si>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</si>
  <si>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</si>
  <si>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</si>
  <si>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</si>
  <si>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</si>
  <si>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</si>
  <si>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</si>
  <si>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</si>
  <si>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</si>
  <si>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</si>
  <si>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</si>
  <si>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</si>
  <si>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</si>
  <si>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</si>
  <si>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</si>
  <si>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</si>
  <si>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</si>
  <si>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</si>
  <si>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</si>
  <si>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</si>
  <si>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</si>
  <si>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</si>
  <si>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</si>
  <si>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</si>
  <si>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</si>
  <si>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</si>
  <si>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</si>
  <si>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</si>
  <si>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</si>
  <si>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</si>
  <si>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</si>
  <si>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</si>
  <si>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</si>
  <si>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</si>
  <si>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</si>
  <si>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</si>
  <si>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</si>
  <si>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</si>
  <si>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</si>
  <si>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</si>
  <si>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</si>
  <si>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</si>
  <si>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</si>
  <si>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</si>
  <si>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</si>
  <si>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</si>
  <si>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</si>
  <si>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</si>
  <si>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</si>
  <si>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</si>
  <si>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</si>
  <si>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</si>
  <si>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</si>
  <si>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</si>
  <si>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</si>
  <si>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</si>
  <si>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</si>
  <si>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</si>
  <si>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</si>
  <si>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</si>
  <si>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</si>
  <si>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</si>
  <si>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</si>
  <si>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</si>
  <si>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</si>
  <si>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</si>
  <si>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</si>
  <si>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</si>
  <si>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</si>
  <si>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</si>
  <si>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</si>
  <si>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</si>
  <si>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</si>
  <si>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</si>
  <si>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</si>
  <si>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</si>
  <si>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</si>
  <si>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</si>
  <si>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</si>
  <si>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</si>
  <si>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</si>
  <si>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</si>
  <si>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</si>
  <si>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</si>
  <si>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</si>
  <si>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</si>
  <si>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</si>
  <si>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</si>
  <si>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</si>
  <si>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</si>
  <si>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</si>
  <si>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</si>
  <si>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</si>
  <si>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</si>
  <si>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</si>
  <si>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</si>
  <si>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</si>
  <si>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</si>
  <si>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</si>
  <si>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</si>
  <si>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</si>
  <si>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</si>
  <si>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</si>
  <si>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</si>
  <si>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</si>
  <si>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</si>
  <si>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</si>
  <si>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</si>
  <si>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</si>
  <si>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</si>
  <si>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</si>
  <si>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</si>
  <si>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</si>
  <si>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</si>
  <si>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</si>
  <si>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</si>
  <si>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</si>
  <si>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</si>
  <si>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</si>
  <si>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</si>
  <si>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</si>
  <si>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</si>
  <si>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</si>
  <si>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</si>
  <si>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</si>
  <si>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</si>
  <si>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</si>
  <si>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</si>
  <si>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</si>
  <si>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</si>
  <si>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</si>
  <si>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</si>
  <si>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</si>
  <si>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</si>
  <si>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</si>
  <si>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</si>
  <si>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</si>
  <si>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</si>
  <si>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</si>
  <si>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</si>
  <si>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</si>
  <si>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</si>
  <si>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</si>
  <si>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</si>
  <si>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</si>
  <si>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</si>
  <si>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</si>
  <si>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</si>
  <si>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</si>
  <si>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</si>
  <si>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</si>
  <si>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</si>
  <si>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</si>
  <si>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</si>
  <si>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</si>
  <si>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</si>
  <si>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</si>
  <si>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</si>
  <si>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</si>
  <si>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</si>
  <si>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</si>
  <si>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</si>
  <si>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</si>
  <si>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</si>
  <si>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</si>
  <si>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</si>
  <si>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</si>
  <si>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</si>
  <si>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</si>
  <si>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</si>
  <si>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</si>
  <si>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</si>
  <si>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</si>
  <si>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</si>
  <si>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</si>
  <si>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</si>
  <si>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</si>
  <si>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</si>
  <si>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</si>
  <si>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</si>
  <si>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</si>
  <si>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</si>
  <si>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</si>
  <si>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</si>
  <si>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</si>
  <si>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</si>
  <si>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</si>
  <si>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</si>
  <si>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</si>
  <si>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</si>
  <si>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</si>
  <si>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</si>
  <si>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</si>
  <si>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</si>
  <si>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</si>
  <si>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</si>
  <si>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</si>
  <si>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</si>
  <si>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</si>
  <si>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</si>
  <si>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</si>
  <si>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</si>
  <si>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</si>
  <si>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</si>
  <si>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</si>
  <si>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</si>
  <si>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</si>
  <si>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</si>
  <si>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</si>
  <si>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</si>
  <si>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</si>
  <si>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</si>
  <si>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</si>
  <si>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</si>
  <si>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</si>
  <si>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</si>
  <si>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</si>
  <si>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</si>
  <si>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</si>
  <si>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</si>
  <si>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</si>
  <si>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</si>
  <si>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</si>
  <si>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</si>
  <si>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</si>
  <si>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</si>
  <si>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</si>
  <si>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</si>
  <si>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</si>
  <si>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</si>
  <si>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</si>
  <si>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</si>
  <si>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</si>
  <si>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</si>
  <si>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</si>
  <si>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</si>
  <si>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</si>
  <si>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</si>
  <si>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</si>
  <si>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</si>
  <si>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</si>
  <si>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</si>
  <si>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</si>
  <si>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</si>
  <si>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</si>
  <si>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</si>
  <si>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</si>
  <si>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</si>
  <si>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</si>
  <si>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</si>
  <si>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</si>
  <si>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</si>
  <si>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</si>
  <si>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</si>
  <si>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</si>
  <si>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</si>
  <si>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</si>
  <si>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</si>
  <si>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</si>
  <si>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</si>
  <si>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</si>
  <si>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</si>
  <si>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</si>
  <si>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</si>
  <si>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</si>
  <si>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</si>
  <si>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</si>
  <si>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</si>
  <si>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</si>
  <si>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</si>
  <si>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</si>
  <si>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</si>
  <si>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</si>
  <si>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</si>
  <si>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</si>
  <si>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</si>
  <si>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</si>
  <si>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</si>
  <si>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</si>
  <si>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</si>
  <si>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</si>
  <si>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</si>
  <si>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</si>
  <si>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</si>
  <si>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</si>
  <si>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</si>
  <si>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</si>
  <si>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</si>
  <si>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</si>
  <si>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</si>
  <si>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</si>
  <si>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</si>
  <si>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</si>
  <si>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</si>
  <si>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</si>
  <si>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</si>
  <si>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</si>
  <si>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</si>
  <si>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</si>
  <si>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</si>
  <si>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</si>
  <si>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</si>
  <si>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</si>
  <si>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</si>
  <si>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</si>
  <si>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</si>
  <si>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</si>
  <si>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</si>
  <si>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</si>
  <si>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</si>
  <si>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</si>
  <si>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</si>
  <si>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</si>
  <si>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</si>
  <si>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</si>
  <si>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</si>
  <si>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</si>
  <si>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</si>
  <si>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</si>
  <si>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</si>
  <si>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</si>
  <si>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</si>
  <si>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</si>
  <si>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</si>
  <si>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</si>
  <si>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</si>
  <si>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</si>
  <si>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</si>
  <si>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</si>
  <si>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</si>
  <si>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</si>
  <si>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</si>
  <si>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</si>
  <si>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</si>
  <si>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</si>
  <si>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</si>
  <si>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</si>
  <si>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</si>
  <si>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</si>
  <si>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</si>
  <si>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</si>
  <si>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</si>
  <si>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</si>
  <si>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</si>
  <si>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</si>
  <si>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</si>
  <si>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</si>
  <si>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</si>
  <si>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</si>
  <si>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</si>
  <si>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</si>
  <si>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</si>
  <si>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</si>
  <si>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</si>
  <si>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</si>
  <si>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</si>
  <si>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</si>
  <si>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</si>
  <si>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</si>
  <si>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</si>
  <si>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</si>
  <si>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</si>
  <si>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</si>
  <si>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</si>
  <si>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</si>
  <si>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</si>
  <si>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</si>
  <si>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</si>
  <si>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</si>
  <si>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</si>
  <si>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</si>
  <si>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</si>
  <si>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</si>
  <si>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</si>
  <si>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</si>
  <si>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</si>
  <si>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</si>
  <si>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</si>
  <si>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</si>
  <si>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</si>
  <si>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</si>
  <si>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</si>
  <si>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</si>
  <si>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</si>
  <si>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</si>
  <si>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</si>
  <si>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</si>
  <si>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</si>
  <si>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</si>
  <si>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</si>
  <si>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</si>
  <si>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</si>
  <si>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</si>
  <si>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</si>
  <si>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</si>
  <si>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</si>
  <si>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</si>
  <si>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</si>
  <si>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</si>
  <si>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</si>
  <si>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</si>
  <si>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</si>
  <si>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</si>
  <si>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</si>
  <si>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</si>
  <si>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</si>
  <si>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</si>
  <si>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</si>
  <si>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</si>
  <si>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</si>
  <si>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</si>
  <si>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</si>
  <si>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</si>
  <si>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</si>
  <si>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</si>
  <si>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</si>
  <si>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</si>
  <si>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</si>
  <si>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</si>
  <si>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</si>
  <si>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</si>
  <si>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</si>
  <si>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</si>
  <si>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</si>
  <si>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</si>
  <si>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</si>
  <si>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</si>
  <si>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</si>
  <si>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</si>
  <si>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</si>
  <si>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</si>
  <si>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</si>
  <si>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</si>
  <si>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</si>
  <si>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</si>
  <si>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</si>
  <si>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</si>
  <si>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</si>
  <si>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</si>
  <si>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</si>
  <si>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</si>
  <si>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</si>
  <si>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</si>
  <si>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</si>
  <si>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</si>
  <si>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</si>
  <si>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</si>
  <si>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</si>
  <si>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</si>
  <si>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</si>
  <si>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</si>
  <si>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</si>
  <si>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</si>
  <si>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</si>
  <si>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</si>
  <si>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</si>
  <si>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</si>
  <si>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</si>
  <si>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</si>
  <si>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</si>
  <si>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</si>
  <si>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</si>
  <si>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</si>
  <si>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</si>
  <si>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</si>
  <si>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</si>
  <si>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</si>
  <si>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</si>
  <si>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</si>
  <si>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</si>
  <si>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</si>
  <si>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</si>
  <si>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</si>
  <si>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</si>
  <si>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</si>
  <si>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</si>
  <si>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</si>
  <si>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</si>
  <si>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</si>
  <si>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</si>
  <si>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</si>
  <si>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</si>
  <si>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</si>
  <si>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</si>
  <si>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</si>
  <si>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</si>
  <si>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</si>
  <si>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</si>
  <si>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</si>
  <si>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</si>
  <si>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</si>
  <si>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</si>
  <si>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</si>
  <si>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</si>
  <si>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</si>
  <si>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</si>
  <si>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</si>
  <si>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</si>
  <si>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</si>
  <si>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</si>
  <si>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</si>
  <si>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</si>
  <si>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</si>
  <si>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</si>
  <si>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</si>
  <si>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</si>
  <si>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</si>
  <si>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</si>
  <si>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</si>
  <si>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</si>
  <si>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</si>
  <si>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</si>
  <si>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</si>
  <si>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</si>
  <si>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</si>
  <si>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</si>
  <si>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</si>
  <si>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</si>
  <si>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</si>
  <si>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</si>
  <si>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</si>
  <si>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</si>
  <si>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</si>
  <si>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</si>
  <si>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</si>
  <si>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</si>
  <si>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</si>
  <si>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</si>
  <si>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</si>
  <si>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</si>
  <si>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</si>
  <si>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</si>
  <si>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</si>
  <si>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</si>
  <si>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</si>
  <si>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</si>
  <si>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</si>
  <si>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</si>
  <si>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</si>
  <si>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</si>
  <si>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</si>
  <si>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</si>
  <si>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</si>
  <si>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</si>
  <si>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</si>
  <si>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</si>
  <si>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</si>
  <si>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</si>
  <si>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</si>
  <si>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</si>
  <si>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</si>
  <si>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</si>
  <si>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</si>
  <si>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</si>
  <si>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</si>
  <si>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</si>
  <si>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</si>
  <si>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</si>
  <si>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</si>
  <si>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</si>
  <si>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</si>
  <si>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</si>
  <si>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</si>
  <si>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</si>
  <si>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</si>
  <si>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</si>
  <si>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</si>
  <si>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</si>
  <si>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</si>
  <si>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</si>
  <si>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</si>
  <si>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</si>
  <si>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</si>
  <si>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</si>
  <si>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</si>
  <si>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</si>
  <si>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</si>
  <si>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</si>
  <si>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</si>
  <si>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</si>
  <si>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</si>
  <si>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</si>
  <si>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</si>
  <si>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</si>
  <si>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</si>
  <si>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</si>
  <si>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</si>
  <si>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</si>
  <si>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</si>
  <si>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</si>
  <si>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</si>
  <si>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</si>
  <si>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</si>
  <si>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</si>
  <si>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</si>
  <si>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</si>
  <si>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</si>
  <si>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</si>
  <si>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</si>
  <si>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</si>
  <si>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</si>
  <si>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</si>
  <si>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</si>
  <si>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</si>
  <si>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</si>
  <si>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</si>
  <si>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</si>
  <si>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</si>
  <si>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</si>
  <si>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</si>
  <si>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</si>
  <si>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</si>
  <si>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</si>
  <si>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</si>
  <si>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</si>
  <si>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</si>
  <si>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</si>
  <si>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</si>
  <si>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</si>
  <si>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</si>
  <si>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</si>
  <si>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</si>
  <si>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</si>
  <si>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</si>
  <si>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</si>
  <si>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</si>
  <si>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</si>
  <si>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</si>
  <si>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</si>
  <si>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</si>
  <si>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</si>
  <si>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</si>
  <si>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</si>
  <si>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</si>
  <si>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</si>
  <si>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</si>
  <si>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</si>
  <si>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</si>
  <si>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</si>
  <si>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</si>
  <si>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</si>
  <si>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</si>
  <si>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</si>
  <si>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</si>
  <si>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</si>
  <si>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</si>
  <si>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</si>
  <si>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</si>
  <si>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</si>
  <si>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</si>
  <si>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</si>
  <si>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</si>
  <si>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</si>
  <si>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</si>
  <si>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</si>
  <si>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</si>
  <si>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</si>
  <si>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</si>
  <si>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</si>
  <si>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</si>
  <si>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</si>
  <si>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</si>
  <si>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</si>
  <si>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</si>
  <si>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</si>
  <si>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</si>
  <si>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</si>
  <si>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</si>
  <si>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</si>
  <si>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</si>
  <si>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</si>
  <si>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</si>
  <si>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</si>
  <si>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</si>
  <si>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</si>
  <si>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</si>
  <si>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</si>
  <si>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</si>
  <si>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</si>
  <si>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</si>
  <si>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</si>
  <si>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</si>
  <si>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</si>
  <si>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</si>
  <si>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</si>
  <si>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</si>
  <si>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</si>
  <si>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</si>
  <si>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</si>
  <si>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</si>
  <si>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</si>
  <si>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</si>
  <si>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</si>
  <si>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</si>
  <si>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</si>
  <si>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</si>
  <si>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</si>
  <si>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</si>
  <si>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</si>
  <si>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</si>
  <si>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</si>
  <si>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</si>
  <si>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</si>
  <si>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</si>
  <si>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</si>
  <si>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</si>
  <si>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</si>
  <si>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</si>
  <si>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</si>
  <si>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</si>
  <si>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</si>
  <si>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</si>
  <si>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</si>
  <si>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</si>
  <si>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</si>
  <si>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</si>
  <si>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</si>
  <si>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</si>
  <si>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</si>
  <si>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</si>
  <si>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</si>
  <si>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</si>
  <si>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</si>
  <si>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</si>
  <si>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</si>
  <si>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</si>
  <si>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</si>
  <si>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</si>
  <si>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</si>
  <si>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</si>
  <si>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</si>
  <si>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</si>
  <si>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</si>
  <si>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</si>
  <si>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</si>
  <si>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</si>
  <si>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</si>
  <si>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</si>
  <si>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</si>
  <si>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</si>
  <si>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</si>
  <si>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</si>
  <si>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</si>
  <si>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</si>
  <si>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</si>
  <si>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</si>
  <si>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</si>
  <si>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</si>
  <si>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</si>
  <si>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</si>
  <si>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</si>
  <si>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</si>
  <si>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</si>
  <si>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</si>
  <si>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</si>
  <si>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</si>
  <si>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</si>
  <si>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</si>
  <si>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</si>
  <si>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</si>
  <si>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</si>
  <si>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</si>
  <si>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</si>
  <si>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</si>
  <si>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</si>
  <si>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</si>
  <si>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</si>
  <si>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</si>
  <si>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</si>
  <si>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</si>
  <si>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</si>
  <si>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</si>
  <si>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</si>
  <si>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</si>
  <si>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</si>
  <si>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</si>
  <si>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</si>
  <si>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</si>
  <si>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</si>
  <si>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</si>
  <si>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</si>
  <si>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</si>
  <si>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</si>
  <si>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</si>
  <si>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</si>
  <si>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</si>
  <si>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</si>
  <si>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</si>
  <si>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</si>
  <si>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</si>
  <si>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</si>
  <si>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</si>
  <si>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</si>
  <si>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</si>
  <si>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</si>
  <si>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</si>
  <si>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</si>
  <si>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</si>
  <si>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</si>
  <si>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</si>
  <si>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</si>
  <si>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</si>
  <si>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</si>
  <si>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</si>
  <si>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</si>
  <si>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</si>
  <si>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</si>
  <si>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</si>
  <si>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</si>
  <si>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</si>
  <si>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</si>
  <si>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</si>
  <si>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</si>
  <si>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</si>
  <si>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</si>
  <si>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</si>
  <si>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</si>
  <si>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</si>
  <si>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</si>
  <si>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</si>
  <si>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</si>
  <si>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</si>
  <si>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</si>
  <si>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</si>
  <si>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</si>
  <si>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</si>
  <si>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</si>
  <si>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</si>
  <si>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</si>
  <si>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</si>
  <si>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</si>
  <si>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</si>
  <si>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</si>
  <si>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</si>
  <si>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</si>
  <si>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</si>
  <si>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</si>
  <si>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</si>
  <si>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</si>
  <si>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</si>
  <si>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</si>
  <si>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</si>
  <si>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</si>
  <si>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</si>
  <si>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</si>
  <si>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</si>
  <si>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</si>
  <si>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</si>
  <si>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</si>
  <si>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</si>
  <si>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</si>
  <si>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</si>
  <si>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</si>
  <si>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</si>
  <si>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</si>
  <si>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</si>
  <si>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</si>
  <si>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</si>
  <si>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</si>
  <si>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</si>
  <si>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</si>
  <si>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</si>
  <si>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</si>
  <si>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</si>
  <si>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</si>
  <si>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</si>
  <si>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</si>
  <si>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</si>
  <si>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</si>
  <si>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</si>
  <si>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</si>
  <si>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</si>
  <si>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</si>
  <si>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</si>
  <si>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</si>
  <si>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</si>
  <si>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</si>
  <si>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</si>
  <si>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</si>
  <si>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</si>
  <si>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</si>
  <si>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</si>
  <si>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</si>
  <si>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</si>
  <si>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</si>
  <si>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</si>
  <si>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</si>
  <si>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</si>
  <si>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</si>
  <si>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</si>
  <si>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</si>
  <si>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</si>
  <si>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</si>
  <si>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</si>
  <si>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</si>
  <si>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</si>
  <si>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</si>
  <si>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</si>
  <si>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</si>
  <si>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</si>
  <si>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</si>
  <si>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</si>
  <si>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</si>
  <si>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</si>
  <si>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</si>
  <si>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</si>
  <si>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</si>
  <si>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</si>
  <si>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</si>
  <si>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</si>
  <si>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</si>
  <si>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</si>
  <si>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</si>
  <si>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</si>
  <si>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</si>
  <si>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</si>
  <si>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</si>
  <si>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</si>
  <si>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</si>
  <si>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</si>
  <si>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</si>
  <si>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</si>
  <si>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</si>
  <si>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</si>
  <si>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</si>
  <si>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</si>
  <si>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</si>
  <si>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</si>
  <si>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</si>
  <si>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</si>
  <si>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</si>
  <si>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</si>
  <si>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</si>
  <si>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</si>
  <si>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</si>
  <si>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</si>
  <si>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</si>
  <si>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</si>
  <si>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</si>
  <si>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</si>
  <si>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</si>
  <si>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</si>
  <si>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</si>
  <si>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</si>
  <si>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</si>
  <si>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</si>
  <si>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</si>
  <si>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</si>
  <si>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</si>
  <si>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</si>
  <si>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</si>
  <si>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</si>
  <si>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</si>
  <si>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</si>
  <si>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</si>
  <si>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</si>
  <si>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</si>
  <si>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</si>
  <si>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</si>
  <si>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</si>
  <si>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</si>
  <si>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</si>
  <si>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</si>
  <si>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</si>
  <si>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</si>
  <si>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</si>
  <si>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</si>
  <si>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</si>
  <si>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</si>
  <si>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</si>
  <si>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</si>
  <si>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</si>
  <si>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</si>
  <si>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</si>
  <si>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</si>
  <si>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</si>
  <si>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</si>
  <si>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</si>
  <si>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</si>
  <si>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</si>
  <si>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</si>
  <si>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</si>
  <si>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</si>
  <si>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</si>
  <si>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</si>
  <si>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</si>
  <si>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</si>
  <si>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</si>
  <si>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</si>
  <si>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</si>
  <si>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</si>
  <si>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</si>
  <si>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</si>
  <si>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</si>
  <si>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</si>
  <si>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</si>
  <si>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</si>
  <si>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</si>
  <si>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</si>
  <si>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</si>
  <si>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</si>
  <si>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</si>
  <si>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</si>
  <si>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</si>
  <si>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</si>
  <si>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</si>
  <si>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</si>
  <si>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</si>
  <si>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</si>
  <si>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</si>
  <si>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</si>
  <si>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</si>
  <si>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</si>
  <si>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</si>
  <si>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</si>
  <si>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</si>
  <si>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</si>
  <si>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</si>
  <si>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</si>
  <si>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</si>
  <si>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</si>
  <si>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</si>
  <si>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</si>
  <si>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</si>
  <si>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</si>
  <si>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</si>
  <si>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</si>
  <si>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</si>
  <si>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</si>
  <si>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</si>
  <si>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</si>
  <si>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</si>
  <si>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</si>
  <si>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</si>
  <si>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</si>
  <si>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</si>
  <si>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</si>
  <si>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</si>
  <si>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</si>
  <si>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</si>
  <si>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</si>
  <si>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</si>
  <si>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</si>
  <si>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</si>
  <si>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</si>
  <si>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</si>
  <si>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</si>
  <si>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</si>
  <si>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</si>
  <si>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</si>
  <si>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</si>
  <si>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</si>
  <si>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</si>
  <si>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</si>
  <si>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</si>
  <si>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</si>
  <si>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</si>
  <si>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</si>
  <si>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</si>
  <si>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</si>
  <si>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</si>
  <si>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</si>
  <si>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</si>
  <si>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</si>
  <si>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</si>
  <si>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</si>
  <si>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</si>
  <si>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</si>
  <si>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</si>
  <si>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</si>
  <si>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</si>
  <si>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</si>
  <si>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</si>
  <si>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</si>
  <si>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</si>
  <si>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</si>
  <si>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</si>
  <si>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</si>
  <si>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</si>
  <si>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</si>
  <si>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</si>
  <si>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</si>
  <si>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</si>
  <si>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</si>
  <si>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</si>
  <si>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</si>
  <si>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</si>
  <si>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</si>
  <si>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</si>
  <si>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</si>
  <si>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</si>
  <si>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</si>
  <si>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</si>
  <si>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</si>
  <si>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</si>
  <si>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</si>
  <si>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</si>
  <si>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</si>
  <si>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</si>
  <si>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</si>
  <si>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</si>
  <si>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</si>
  <si>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</si>
  <si>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</si>
  <si>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</si>
  <si>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</si>
  <si>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</si>
  <si>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</si>
  <si>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</si>
  <si>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</si>
  <si>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</si>
  <si>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</si>
  <si>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</si>
  <si>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</si>
  <si>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</si>
  <si>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</si>
  <si>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</si>
  <si>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</si>
  <si>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</si>
  <si>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</si>
  <si>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</si>
  <si>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</si>
  <si>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</si>
  <si>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</si>
  <si>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</si>
  <si>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</si>
  <si>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</si>
  <si>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</si>
  <si>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</si>
  <si>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</si>
  <si>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</si>
  <si>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</si>
  <si>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</si>
  <si>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</si>
  <si>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</si>
  <si>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</si>
  <si>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</si>
  <si>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</si>
  <si>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</si>
  <si>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</si>
  <si>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</si>
  <si>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</si>
  <si>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</si>
  <si>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</si>
  <si>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</si>
  <si>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</si>
  <si>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</si>
  <si>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</si>
  <si>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</si>
  <si>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</si>
  <si>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</si>
  <si>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</si>
  <si>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</si>
  <si>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</si>
  <si>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</si>
  <si>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</si>
  <si>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</si>
  <si>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</si>
  <si>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</si>
  <si>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</si>
  <si>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</si>
  <si>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</si>
  <si>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</si>
  <si>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</si>
  <si>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</si>
  <si>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</si>
  <si>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</si>
  <si>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</si>
  <si>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</si>
  <si>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</si>
  <si>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</si>
  <si>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</si>
  <si>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</si>
  <si>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</si>
  <si>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</si>
  <si>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</si>
  <si>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</si>
  <si>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</si>
  <si>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</si>
  <si>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</si>
  <si>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</si>
  <si>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</si>
  <si>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</si>
  <si>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</si>
  <si>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</si>
  <si>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</si>
  <si>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</si>
  <si>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</si>
  <si>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</si>
  <si>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</si>
  <si>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</si>
  <si>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</si>
  <si>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</si>
  <si>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</si>
  <si>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</si>
  <si>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</si>
  <si>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</si>
  <si>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</si>
  <si>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</si>
  <si>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</si>
  <si>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</si>
  <si>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</si>
  <si>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</si>
  <si>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</si>
  <si>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</si>
  <si>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</si>
  <si>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</si>
  <si>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</si>
  <si>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</si>
  <si>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</si>
  <si>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</si>
  <si>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</si>
  <si>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</si>
  <si>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</si>
  <si>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</si>
  <si>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</si>
  <si>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</si>
  <si>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</si>
  <si>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</si>
  <si>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</si>
  <si>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</si>
  <si>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</si>
  <si>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</si>
  <si>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</si>
  <si>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</si>
  <si>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</si>
  <si>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</si>
  <si>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</si>
  <si>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</si>
  <si>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</si>
  <si>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</si>
  <si>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</si>
  <si>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</si>
  <si>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</si>
  <si>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</si>
  <si>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</si>
  <si>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</si>
  <si>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</si>
  <si>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</si>
  <si>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</si>
  <si>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</si>
  <si>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</si>
  <si>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</si>
  <si>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</si>
  <si>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</si>
  <si>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</si>
  <si>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</si>
  <si>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</si>
  <si>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</si>
  <si>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</si>
  <si>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</si>
  <si>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</si>
  <si>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</si>
  <si>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</si>
  <si>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</si>
  <si>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</si>
  <si>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</si>
  <si>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</si>
  <si>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</si>
  <si>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</si>
  <si>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</si>
  <si>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</si>
  <si>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</si>
  <si>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</si>
  <si>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</si>
  <si>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</si>
  <si>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</si>
  <si>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</si>
  <si>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</si>
  <si>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</si>
  <si>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</si>
  <si>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</si>
  <si>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</si>
  <si>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</si>
  <si>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</si>
  <si>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</si>
  <si>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</si>
  <si>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</si>
  <si>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</si>
  <si>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</si>
  <si>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</si>
  <si>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</si>
  <si>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</si>
  <si>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</si>
  <si>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</si>
  <si>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</si>
  <si>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</si>
  <si>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</si>
  <si>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</si>
  <si>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</si>
  <si>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</si>
  <si>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</si>
  <si>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</si>
  <si>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</si>
  <si>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</si>
  <si>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</si>
  <si>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</si>
  <si>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</si>
  <si>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</si>
  <si>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</si>
  <si>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</si>
  <si>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</si>
  <si>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</si>
  <si>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</si>
  <si>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</si>
  <si>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</si>
  <si>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</si>
  <si>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</si>
  <si>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</si>
  <si>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</si>
  <si>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</si>
  <si>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</si>
  <si>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</si>
  <si>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</si>
  <si>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</si>
  <si>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</si>
  <si>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</si>
  <si>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</si>
  <si>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</si>
  <si>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</si>
  <si>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</si>
  <si>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</si>
  <si>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</si>
  <si>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</si>
  <si>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</si>
  <si>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</si>
  <si>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</si>
  <si>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</si>
  <si>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</si>
  <si>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</si>
  <si>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</si>
  <si>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</si>
  <si>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</si>
  <si>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</si>
  <si>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</si>
  <si>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</si>
  <si>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</si>
  <si>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</si>
  <si>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</si>
  <si>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</si>
  <si>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</si>
  <si>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</si>
  <si>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</si>
  <si>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</si>
  <si>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</si>
  <si>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</si>
  <si>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</si>
  <si>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</si>
  <si>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</si>
  <si>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</si>
  <si>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</si>
  <si>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</si>
  <si>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</si>
  <si>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</si>
  <si>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</si>
  <si>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</si>
  <si>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</si>
  <si>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</si>
  <si>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</si>
  <si>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</si>
  <si>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</si>
  <si>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</si>
  <si>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</si>
  <si>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</si>
  <si>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</si>
  <si>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</si>
  <si>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</si>
  <si>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</si>
  <si>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</si>
  <si>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</si>
  <si>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</si>
  <si>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</si>
  <si>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</si>
  <si>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</si>
  <si>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</si>
  <si>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</si>
  <si>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</si>
  <si>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</si>
  <si>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</si>
  <si>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</si>
  <si>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</si>
  <si>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</si>
  <si>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</si>
  <si>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</si>
  <si>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</si>
  <si>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</si>
  <si>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</si>
  <si>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</si>
  <si>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</si>
  <si>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</si>
  <si>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</si>
  <si>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</si>
  <si>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</si>
  <si>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</si>
  <si>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</si>
  <si>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</si>
  <si>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</si>
  <si>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</si>
  <si>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</si>
  <si>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</si>
  <si>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</si>
  <si>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</si>
  <si>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</si>
  <si>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</si>
  <si>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</si>
  <si>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</si>
  <si>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</si>
  <si>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</si>
  <si>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</si>
  <si>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</si>
  <si>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</si>
  <si>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</si>
  <si>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</si>
  <si>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</si>
  <si>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</si>
  <si>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</si>
  <si>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</si>
  <si>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</si>
  <si>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</si>
  <si>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</si>
  <si>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</si>
  <si>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</si>
  <si>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</si>
  <si>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</si>
  <si>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</si>
  <si>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</si>
  <si>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</si>
  <si>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</si>
  <si>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</si>
  <si>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</si>
  <si>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</si>
  <si>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</si>
  <si>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</si>
  <si>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</si>
  <si>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</si>
  <si>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</si>
  <si>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</si>
  <si>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</si>
  <si>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</si>
  <si>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</si>
  <si>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</si>
  <si>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</si>
  <si>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</si>
  <si>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</si>
  <si>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</si>
  <si>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</si>
  <si>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</si>
  <si>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</si>
  <si>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</si>
  <si>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</si>
  <si>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</si>
  <si>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</si>
  <si>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</si>
  <si>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</si>
  <si>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</si>
  <si>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</si>
  <si>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</si>
  <si>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</si>
  <si>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</si>
  <si>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</si>
  <si>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</si>
  <si>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</si>
  <si>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</si>
  <si>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</si>
  <si>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</si>
  <si>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</si>
  <si>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</si>
  <si>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</si>
  <si>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</si>
  <si>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</si>
  <si>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</si>
  <si>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</si>
  <si>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</si>
  <si>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</si>
  <si>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</si>
  <si>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</si>
  <si>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</si>
  <si>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</si>
  <si>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</si>
  <si>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</si>
  <si>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</si>
  <si>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</si>
  <si>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</si>
  <si>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</si>
  <si>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</si>
  <si>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</si>
  <si>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</si>
  <si>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</si>
  <si>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</si>
  <si>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</si>
  <si>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</si>
  <si>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</si>
  <si>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</si>
  <si>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</si>
  <si>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</si>
  <si>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</si>
  <si>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</si>
  <si>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</si>
  <si>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</si>
  <si>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</si>
  <si>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</si>
  <si>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</si>
  <si>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</si>
  <si>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</si>
  <si>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</si>
  <si>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</si>
  <si>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</si>
  <si>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</si>
  <si>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</si>
  <si>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</si>
  <si>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</si>
  <si>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</si>
  <si>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</si>
  <si>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</si>
  <si>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</si>
  <si>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</si>
  <si>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</si>
  <si>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</si>
  <si>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</si>
  <si>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</si>
  <si>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</si>
  <si>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</si>
  <si>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</si>
  <si>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</si>
  <si>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</si>
  <si>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</si>
  <si>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</si>
  <si>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</si>
  <si>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</si>
  <si>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</si>
  <si>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</si>
  <si>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</si>
  <si>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</si>
  <si>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</si>
  <si>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</si>
  <si>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</si>
  <si>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</si>
  <si>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</si>
  <si>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</si>
  <si>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</si>
  <si>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</si>
  <si>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</si>
  <si>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</si>
  <si>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</si>
  <si>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</si>
  <si>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</si>
  <si>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</si>
  <si>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</si>
  <si>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</si>
  <si>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</si>
  <si>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</si>
  <si>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</si>
  <si>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</si>
  <si>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</si>
  <si>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</si>
  <si>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</si>
  <si>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</si>
  <si>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</si>
  <si>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</si>
  <si>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</si>
  <si>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</si>
  <si>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</si>
  <si>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</si>
  <si>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</si>
  <si>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</si>
  <si>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</si>
  <si>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</si>
  <si>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</si>
  <si>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</si>
  <si>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</si>
  <si>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</si>
  <si>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</si>
  <si>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</si>
  <si>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</si>
  <si>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</si>
  <si>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</si>
  <si>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</si>
  <si>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</si>
  <si>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</si>
  <si>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</si>
  <si>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</si>
  <si>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</si>
  <si>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</si>
  <si>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</si>
  <si>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</si>
  <si>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</si>
  <si>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</si>
  <si>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</si>
  <si>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</si>
  <si>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</si>
  <si>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</si>
  <si>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</si>
  <si>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</si>
  <si>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</si>
  <si>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</si>
  <si>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</si>
  <si>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</si>
  <si>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</si>
  <si>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</si>
  <si>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</si>
  <si>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</si>
  <si>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</si>
  <si>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</si>
  <si>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</si>
  <si>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</si>
  <si>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</si>
  <si>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</si>
  <si>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</si>
  <si>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</si>
  <si>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</si>
  <si>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</si>
  <si>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</si>
  <si>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</si>
  <si>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</si>
  <si>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</si>
  <si>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</si>
  <si>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</si>
  <si>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</si>
  <si>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</si>
  <si>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</si>
  <si>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</si>
  <si>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</si>
  <si>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</si>
  <si>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</si>
  <si>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</si>
  <si>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</si>
  <si>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</si>
  <si>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</si>
  <si>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</si>
  <si>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</si>
  <si>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</si>
  <si>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</si>
  <si>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</si>
  <si>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</si>
  <si>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</si>
  <si>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</si>
  <si>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</si>
  <si>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</si>
  <si>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</si>
  <si>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</si>
  <si>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</si>
  <si>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</si>
  <si>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</si>
  <si>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</si>
  <si>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</si>
  <si>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</si>
  <si>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</si>
  <si>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</si>
  <si>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</si>
  <si>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</si>
  <si>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</si>
  <si>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</si>
  <si>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</si>
  <si>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</si>
  <si>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</si>
  <si>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</si>
  <si>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</si>
  <si>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</si>
  <si>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</si>
  <si>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</si>
  <si>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</si>
  <si>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</si>
  <si>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</si>
  <si>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</si>
  <si>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</si>
  <si>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</si>
  <si>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</si>
  <si>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</si>
  <si>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</si>
  <si>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</si>
  <si>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</si>
  <si>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</si>
  <si>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</si>
  <si>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</si>
  <si>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</si>
  <si>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</si>
  <si>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</si>
  <si>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</si>
  <si>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</si>
  <si>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</si>
  <si>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</si>
  <si>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</si>
  <si>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</si>
  <si>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</si>
  <si>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</si>
  <si>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</si>
  <si>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</si>
  <si>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</si>
  <si>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</si>
  <si>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</si>
  <si>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</si>
  <si>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</si>
  <si>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</si>
  <si>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</si>
  <si>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</si>
  <si>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</si>
  <si>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</si>
  <si>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</si>
  <si>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</si>
  <si>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</si>
  <si>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</si>
  <si>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</si>
  <si>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</si>
  <si>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</si>
  <si>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</si>
  <si>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</si>
  <si>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</si>
  <si>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</si>
  <si>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</si>
  <si>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</si>
  <si>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</si>
  <si>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</si>
  <si>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</si>
  <si>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</si>
  <si>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</si>
  <si>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</si>
  <si>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</si>
  <si>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</si>
  <si>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</si>
  <si>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</si>
  <si>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</si>
  <si>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</si>
  <si>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</si>
  <si>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</si>
  <si>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</si>
  <si>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</si>
  <si>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</si>
  <si>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</si>
  <si>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</si>
  <si>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</si>
  <si>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</si>
  <si>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</si>
  <si>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</si>
  <si>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</si>
  <si>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</si>
  <si>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</si>
  <si>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</si>
  <si>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</si>
  <si>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</si>
  <si>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</si>
  <si>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</si>
  <si>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</si>
  <si>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</si>
  <si>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</si>
  <si>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</si>
  <si>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</si>
  <si>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</si>
  <si>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</si>
  <si>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</si>
  <si>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</si>
  <si>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</si>
  <si>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</si>
  <si>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</si>
  <si>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</si>
  <si>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</si>
  <si>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</si>
  <si>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</si>
  <si>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</si>
  <si>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</si>
  <si>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</si>
  <si>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</si>
  <si>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</si>
  <si>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</si>
  <si>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</si>
  <si>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</si>
  <si>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</si>
  <si>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</si>
  <si>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</si>
  <si>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</si>
  <si>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</si>
  <si>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</si>
  <si>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</si>
  <si>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</si>
  <si>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</si>
  <si>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</si>
  <si>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</si>
  <si>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</si>
  <si>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</si>
  <si>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</si>
  <si>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</si>
  <si>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</si>
  <si>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</si>
  <si>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</si>
  <si>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</si>
  <si>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</si>
  <si>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</si>
  <si>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</si>
  <si>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</si>
  <si>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</si>
  <si>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</si>
  <si>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</si>
  <si>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</si>
  <si>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</si>
  <si>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</si>
  <si>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</si>
  <si>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</si>
  <si>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</si>
  <si>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</si>
  <si>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</si>
  <si>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</si>
  <si>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</si>
  <si>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</si>
  <si>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</si>
  <si>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</si>
  <si>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</si>
  <si>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</si>
  <si>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</si>
  <si>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</si>
  <si>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</si>
  <si>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</si>
  <si>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</si>
  <si>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</si>
  <si>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</si>
  <si>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</si>
  <si>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</si>
  <si>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</si>
  <si>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</si>
  <si>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</si>
  <si>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</si>
  <si>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</si>
  <si>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</si>
  <si>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</si>
  <si>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</si>
  <si>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</si>
  <si>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</si>
  <si>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</si>
  <si>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</si>
  <si>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</si>
  <si>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</si>
  <si>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</si>
  <si>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</si>
  <si>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</si>
  <si>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</si>
  <si>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</si>
  <si>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</si>
  <si>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</si>
  <si>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</si>
  <si>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</si>
  <si>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</si>
  <si>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</si>
  <si>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</si>
  <si>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</si>
  <si>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</si>
  <si>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</si>
  <si>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</si>
  <si>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</si>
  <si>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</si>
  <si>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</si>
  <si>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</si>
  <si>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</si>
  <si>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</si>
  <si>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</si>
  <si>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</si>
  <si>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</si>
  <si>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</si>
  <si>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</si>
  <si>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</si>
  <si>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</si>
  <si>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</si>
  <si>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</si>
  <si>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</si>
  <si>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</si>
  <si>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</si>
  <si>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</si>
  <si>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</si>
  <si>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</si>
  <si>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</si>
  <si>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</si>
  <si>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</si>
  <si>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</si>
  <si>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</si>
  <si>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</si>
  <si>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</si>
  <si>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</si>
  <si>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</si>
  <si>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</si>
  <si>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</si>
  <si>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</si>
  <si>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</si>
  <si>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</si>
  <si>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</si>
  <si>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</si>
  <si>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</si>
  <si>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</si>
  <si>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</si>
  <si>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</si>
  <si>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</si>
  <si>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</si>
  <si>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</si>
  <si>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</si>
  <si>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</si>
  <si>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</si>
  <si>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</si>
  <si>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</si>
  <si>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</si>
  <si>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</si>
  <si>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</si>
  <si>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</si>
  <si>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</si>
  <si>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</si>
  <si>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</si>
  <si>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</si>
  <si>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</si>
  <si>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</si>
  <si>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</si>
  <si>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</si>
  <si>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</si>
  <si>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</si>
  <si>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</si>
  <si>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</si>
  <si>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</si>
  <si>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</si>
  <si>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</si>
  <si>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</si>
  <si>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</si>
  <si>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</si>
  <si>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</si>
  <si>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</si>
  <si>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</si>
  <si>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</si>
  <si>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</si>
  <si>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</si>
  <si>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</si>
  <si>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</si>
  <si>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</si>
  <si>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</si>
  <si>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</si>
  <si>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</si>
  <si>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</si>
  <si>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</si>
  <si>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</si>
  <si>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</si>
  <si>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</si>
  <si>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</si>
  <si>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</si>
  <si>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</si>
  <si>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</si>
  <si>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</si>
  <si>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</si>
  <si>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</si>
  <si>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</si>
  <si>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</si>
  <si>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</si>
  <si>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</si>
  <si>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</si>
  <si>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</si>
  <si>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</si>
  <si>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</si>
  <si>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</si>
  <si>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</si>
  <si>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</si>
  <si>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</si>
  <si>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</si>
  <si>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</si>
  <si>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</si>
  <si>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</si>
  <si>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</si>
  <si>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</si>
  <si>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</si>
  <si>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</si>
  <si>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</si>
  <si>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</si>
  <si>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</si>
  <si>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</si>
  <si>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</si>
  <si>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</si>
  <si>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</si>
  <si>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</si>
  <si>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</si>
  <si>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</si>
  <si>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</si>
  <si>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</si>
  <si>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</si>
  <si>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</si>
  <si>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</si>
  <si>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</si>
  <si>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</si>
  <si>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</si>
  <si>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</si>
  <si>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</si>
  <si>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</si>
  <si>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</si>
  <si>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</si>
  <si>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</si>
  <si>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</si>
  <si>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</si>
  <si>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</si>
  <si>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</si>
  <si>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</si>
  <si>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</si>
  <si>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</si>
  <si>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</si>
  <si>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</si>
  <si>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</si>
  <si>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</si>
  <si>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</si>
  <si>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</si>
  <si>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</si>
  <si>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</si>
  <si>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</si>
  <si>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</si>
  <si>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</si>
  <si>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</si>
  <si>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</si>
  <si>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</si>
  <si>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</si>
  <si>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</si>
  <si>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</si>
  <si>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</si>
  <si>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</si>
  <si>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</si>
  <si>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</si>
  <si>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</si>
  <si>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</si>
  <si>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</si>
  <si>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</si>
  <si>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</si>
  <si>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</si>
  <si>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</si>
  <si>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</si>
  <si>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</si>
  <si>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</si>
  <si>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</si>
  <si>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</si>
  <si>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</si>
  <si>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</si>
  <si>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</si>
  <si>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</si>
  <si>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</si>
  <si>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</si>
  <si>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</si>
  <si>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</si>
  <si>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</si>
  <si>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</si>
  <si>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</si>
  <si>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</si>
  <si>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</si>
  <si>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</si>
  <si>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</si>
  <si>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</si>
  <si>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</si>
  <si>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</si>
  <si>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</si>
  <si>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</si>
  <si>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</si>
  <si>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</si>
  <si>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</si>
  <si>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</si>
  <si>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</si>
  <si>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</si>
  <si>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</si>
  <si>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</si>
  <si>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</si>
  <si>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</si>
  <si>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</si>
  <si>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</si>
  <si>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</si>
  <si>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</si>
  <si>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</si>
  <si>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</si>
  <si>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</si>
  <si>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</si>
  <si>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</si>
  <si>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</si>
  <si>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</si>
  <si>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</si>
  <si>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</si>
  <si>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</si>
  <si>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</si>
  <si>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</si>
  <si>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</si>
  <si>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</si>
  <si>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</si>
  <si>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</si>
  <si>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</si>
  <si>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</si>
  <si>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</si>
  <si>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</si>
  <si>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</si>
  <si>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</si>
  <si>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</si>
  <si>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</si>
  <si>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</si>
  <si>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</si>
  <si>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</si>
  <si>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</si>
  <si>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</si>
  <si>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</si>
  <si>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</si>
  <si>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</si>
  <si>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</si>
  <si>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</si>
  <si>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</si>
  <si>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</si>
  <si>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</si>
  <si>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</si>
  <si>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</si>
  <si>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</si>
  <si>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</si>
  <si>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</si>
  <si>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</si>
  <si>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</si>
  <si>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</si>
  <si>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</si>
  <si>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</si>
  <si>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</si>
  <si>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</si>
  <si>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</si>
  <si>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</si>
  <si>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</si>
  <si>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</si>
  <si>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</si>
  <si>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</si>
  <si>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</si>
  <si>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</si>
  <si>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</si>
  <si>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</si>
  <si>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</si>
  <si>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</si>
  <si>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</si>
  <si>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</si>
  <si>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</si>
  <si>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</si>
  <si>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</si>
  <si>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</si>
  <si>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</si>
  <si>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</si>
  <si>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</si>
  <si>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</si>
  <si>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</si>
  <si>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</si>
  <si>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</si>
  <si>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</si>
  <si>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</si>
  <si>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</si>
  <si>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</si>
  <si>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</si>
  <si>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</si>
  <si>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</si>
  <si>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</si>
  <si>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</si>
  <si>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</si>
  <si>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</si>
  <si>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</si>
  <si>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</si>
  <si>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</si>
  <si>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</si>
  <si>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</si>
  <si>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</si>
  <si>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</si>
  <si>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</si>
  <si>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</si>
  <si>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</si>
  <si>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</si>
  <si>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</si>
  <si>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</si>
  <si>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</si>
  <si>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</si>
  <si>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</si>
  <si>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</si>
  <si>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</si>
  <si>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</si>
  <si>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</si>
  <si>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</si>
  <si>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</si>
  <si>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</si>
  <si>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</si>
  <si>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</si>
  <si>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</si>
  <si>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</si>
  <si>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</si>
  <si>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</si>
  <si>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</si>
  <si>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</si>
  <si>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</si>
  <si>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</si>
  <si>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</si>
  <si>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</si>
  <si>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</si>
  <si>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</si>
  <si>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</si>
  <si>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</si>
  <si>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</si>
  <si>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</si>
  <si>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</si>
  <si>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</si>
  <si>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</si>
  <si>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</si>
  <si>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</si>
  <si>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</si>
  <si>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</si>
  <si>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</si>
  <si>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</si>
  <si>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</si>
  <si>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</si>
  <si>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</si>
  <si>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</si>
  <si>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</si>
  <si>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</si>
  <si>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</si>
  <si>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</si>
  <si>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</si>
  <si>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</si>
  <si>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</si>
  <si>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</si>
  <si>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</si>
  <si>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</si>
  <si>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</si>
  <si>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</si>
  <si>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</si>
  <si>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</si>
  <si>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</si>
  <si>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</si>
  <si>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</si>
  <si>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</si>
  <si>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</si>
  <si>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</si>
  <si>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</si>
  <si>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</si>
  <si>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</si>
  <si>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</si>
  <si>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</si>
  <si>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</si>
  <si>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</si>
  <si>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</si>
  <si>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</si>
  <si>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</si>
  <si>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</si>
  <si>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</si>
  <si>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</si>
  <si>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</si>
  <si>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</si>
  <si>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</si>
  <si>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</si>
  <si>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</si>
  <si>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</si>
  <si>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</si>
  <si>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</si>
  <si>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</si>
  <si>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</si>
  <si>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</si>
  <si>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</si>
  <si>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</si>
  <si>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</si>
  <si>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</si>
  <si>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</si>
  <si>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</si>
  <si>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</si>
  <si>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</si>
  <si>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</si>
  <si>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</si>
  <si>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</si>
  <si>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</si>
  <si>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</si>
  <si>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</si>
  <si>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</si>
  <si>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</si>
  <si>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</si>
  <si>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</si>
  <si>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</si>
  <si>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</si>
  <si>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</si>
  <si>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</si>
  <si>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</si>
  <si>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</si>
  <si>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</si>
  <si>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</si>
  <si>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</si>
  <si>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</si>
  <si>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</si>
  <si>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</si>
  <si>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</si>
  <si>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</si>
  <si>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</si>
  <si>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</si>
  <si>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</si>
  <si>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</si>
  <si>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</si>
  <si>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</si>
  <si>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</si>
  <si>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</si>
  <si>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</si>
  <si>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</si>
  <si>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</si>
  <si>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</si>
  <si>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</si>
  <si>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</si>
  <si>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</si>
  <si>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</si>
  <si>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</si>
  <si>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</si>
  <si>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</si>
  <si>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</si>
  <si>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</si>
  <si>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</si>
  <si>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</si>
  <si>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</si>
  <si>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</si>
  <si>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</si>
  <si>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</si>
  <si>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</si>
  <si>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</si>
  <si>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</si>
  <si>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</si>
  <si>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</si>
  <si>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</si>
  <si>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</si>
  <si>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</si>
  <si>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</si>
  <si>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</si>
  <si>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</si>
  <si>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</si>
  <si>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</si>
  <si>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</si>
  <si>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</si>
  <si>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</si>
  <si>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</si>
  <si>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</si>
  <si>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</si>
  <si>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</si>
  <si>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</si>
  <si>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</si>
  <si>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</si>
  <si>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</si>
  <si>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</si>
  <si>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</si>
  <si>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</si>
  <si>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</si>
  <si>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</si>
  <si>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</si>
  <si>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</si>
  <si>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</si>
  <si>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</si>
  <si>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</si>
  <si>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</si>
  <si>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</si>
  <si>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</si>
  <si>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</si>
  <si>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</si>
  <si>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</si>
  <si>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</si>
  <si>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</si>
  <si>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</si>
  <si>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</si>
  <si>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</si>
  <si>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</si>
  <si>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</si>
  <si>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</si>
  <si>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</si>
  <si>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</si>
  <si>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</si>
  <si>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</si>
  <si>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</si>
  <si>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</si>
  <si>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</si>
  <si>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</si>
  <si>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</si>
  <si>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</si>
  <si>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</si>
  <si>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</si>
  <si>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</si>
  <si>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</si>
  <si>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</si>
  <si>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</si>
  <si>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</si>
  <si>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</si>
  <si>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</si>
  <si>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</si>
  <si>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</si>
  <si>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</si>
  <si>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</si>
  <si>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</si>
  <si>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</si>
  <si>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</si>
  <si>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</si>
  <si>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</si>
  <si>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</si>
  <si>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</si>
  <si>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</si>
  <si>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</si>
  <si>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</si>
  <si>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</si>
  <si>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</si>
  <si>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</si>
  <si>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</si>
  <si>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</si>
  <si>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</si>
  <si>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</si>
  <si>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</si>
  <si>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</si>
  <si>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</si>
  <si>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</si>
  <si>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</si>
  <si>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</si>
  <si>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</si>
  <si>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</si>
  <si>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</si>
  <si>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</si>
  <si>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</si>
  <si>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</si>
  <si>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</si>
  <si>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</si>
  <si>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</si>
  <si>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</si>
  <si>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</si>
  <si>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</si>
  <si>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</si>
  <si>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</si>
  <si>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</si>
  <si>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</si>
  <si>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</si>
  <si>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</si>
  <si>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</si>
  <si>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</si>
  <si>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</si>
  <si>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</si>
  <si>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</si>
  <si>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</si>
  <si>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</si>
  <si>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</si>
  <si>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</si>
  <si>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</si>
  <si>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</si>
  <si>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</si>
  <si>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</si>
  <si>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</si>
  <si>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</si>
  <si>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</si>
  <si>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</si>
  <si>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</si>
  <si>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</si>
  <si>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</si>
  <si>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</si>
  <si>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</si>
  <si>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</si>
  <si>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</si>
  <si>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</si>
  <si>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</si>
  <si>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</si>
  <si>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</si>
  <si>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</si>
  <si>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</si>
  <si>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</si>
  <si>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</si>
  <si>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</si>
  <si>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</si>
  <si>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</si>
  <si>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</si>
  <si>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</si>
  <si>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</si>
  <si>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</si>
  <si>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</si>
  <si>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</si>
  <si>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</si>
  <si>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</si>
  <si>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</si>
  <si>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</si>
  <si>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</si>
  <si>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</si>
  <si>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</si>
  <si>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</si>
  <si>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</si>
  <si>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</si>
  <si>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</si>
  <si>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</si>
  <si>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</si>
  <si>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</si>
  <si>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</si>
  <si>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</si>
  <si>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</si>
  <si>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</si>
  <si>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</si>
  <si>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</si>
  <si>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</si>
  <si>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</si>
  <si>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</si>
  <si>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</si>
  <si>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</si>
  <si>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</si>
  <si>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</si>
  <si>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</si>
  <si>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</si>
  <si>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</si>
  <si>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</si>
  <si>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</si>
  <si>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</si>
  <si>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</si>
  <si>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</si>
  <si>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</si>
  <si>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</si>
  <si>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</si>
  <si>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</si>
  <si>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</si>
  <si>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</si>
  <si>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</si>
  <si>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</si>
  <si>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</si>
  <si>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</si>
  <si>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</si>
  <si>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</si>
  <si>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</si>
  <si>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</si>
  <si>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</si>
  <si>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</si>
  <si>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</si>
  <si>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</si>
  <si>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</si>
  <si>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</si>
  <si>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</si>
  <si>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</si>
  <si>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</si>
  <si>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</si>
  <si>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</si>
  <si>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</si>
  <si>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</si>
  <si>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</si>
  <si>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</si>
  <si>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</si>
  <si>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</si>
  <si>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</si>
  <si>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</si>
  <si>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</si>
  <si>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</si>
  <si>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</si>
  <si>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</si>
  <si>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</si>
  <si>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</si>
  <si>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</si>
  <si>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</si>
  <si>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</si>
  <si>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</si>
  <si>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</si>
  <si>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</si>
  <si>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</si>
  <si>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</si>
  <si>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</si>
  <si>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</si>
  <si>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</si>
  <si>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</si>
  <si>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</si>
  <si>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</si>
  <si>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</si>
  <si>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</si>
  <si>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</si>
  <si>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</si>
  <si>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</si>
  <si>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</si>
  <si>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</si>
  <si>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</si>
  <si>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</si>
  <si>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</si>
  <si>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</si>
  <si>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</si>
  <si>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</si>
  <si>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</si>
  <si>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</si>
  <si>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</si>
  <si>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</si>
  <si>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</si>
  <si>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</si>
  <si>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</si>
  <si>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</si>
  <si>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</si>
  <si>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</si>
  <si>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</si>
  <si>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</si>
  <si>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</si>
  <si>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</si>
  <si>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</si>
  <si>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</si>
  <si>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</si>
  <si>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</si>
  <si>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</si>
  <si>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</si>
  <si>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</si>
  <si>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</si>
  <si>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</si>
  <si>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</si>
  <si>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</si>
  <si>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</si>
  <si>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</si>
  <si>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</si>
  <si>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</si>
  <si>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</si>
  <si>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</si>
  <si>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</si>
  <si>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</si>
  <si>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</si>
  <si>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</si>
  <si>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</si>
  <si>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</si>
  <si>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</si>
  <si>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</si>
  <si>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</si>
  <si>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</si>
  <si>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</si>
  <si>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</si>
  <si>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</si>
  <si>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</si>
  <si>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</si>
  <si>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</si>
  <si>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</si>
  <si>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</si>
  <si>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</si>
  <si>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</si>
  <si>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</si>
  <si>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</si>
  <si>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</si>
  <si>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</si>
  <si>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</si>
  <si>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</si>
  <si>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</si>
  <si>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</si>
  <si>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</si>
  <si>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</si>
  <si>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</si>
  <si>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</si>
  <si>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</si>
  <si>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</si>
  <si>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</si>
  <si>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</si>
  <si>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</si>
  <si>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</si>
  <si>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</si>
  <si>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</si>
  <si>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</si>
  <si>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</si>
  <si>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</si>
  <si>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</si>
  <si>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</si>
  <si>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</si>
  <si>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</si>
  <si>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</si>
  <si>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</si>
  <si>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</si>
  <si>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</si>
  <si>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</si>
  <si>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</si>
  <si>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</si>
  <si>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</si>
  <si>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</si>
  <si>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</si>
  <si>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</si>
  <si>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</si>
  <si>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</si>
  <si>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</si>
  <si>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</si>
  <si>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</si>
  <si>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</si>
  <si>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</si>
  <si>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</si>
  <si>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</si>
  <si>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</si>
  <si>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</si>
  <si>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</si>
  <si>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</si>
  <si>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</si>
  <si>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</si>
  <si>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</si>
  <si>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</si>
  <si>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</si>
  <si>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</si>
  <si>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</si>
  <si>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</si>
  <si>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</si>
  <si>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</si>
  <si>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</si>
  <si>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</si>
  <si>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</si>
  <si>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</si>
  <si>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</si>
  <si>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</si>
  <si>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</si>
  <si>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</si>
  <si>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</si>
  <si>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</si>
  <si>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</si>
  <si>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</si>
  <si>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</si>
  <si>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</si>
  <si>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</si>
  <si>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</si>
  <si>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</si>
  <si>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</si>
  <si>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</si>
  <si>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</si>
  <si>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</si>
  <si>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</si>
  <si>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</si>
  <si>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</si>
  <si>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</si>
  <si>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</si>
  <si>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</si>
  <si>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</si>
  <si>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</si>
  <si>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</si>
  <si>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</si>
  <si>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</si>
  <si>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</si>
  <si>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</si>
  <si>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</si>
  <si>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</si>
  <si>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</si>
  <si>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</si>
  <si>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</si>
  <si>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</si>
  <si>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</si>
  <si>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</si>
  <si>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</si>
  <si>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</si>
  <si>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</si>
  <si>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</si>
  <si>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</si>
  <si>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</si>
  <si>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</si>
  <si>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</si>
  <si>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</si>
  <si>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</si>
  <si>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</si>
  <si>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</si>
  <si>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</si>
  <si>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</si>
  <si>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</si>
  <si>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</si>
  <si>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</si>
  <si>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</si>
  <si>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</si>
  <si>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</si>
  <si>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</si>
  <si>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</si>
  <si>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</si>
  <si>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</si>
  <si>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</si>
  <si>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</si>
  <si>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</si>
  <si>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</si>
  <si>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</si>
  <si>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</si>
  <si>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</si>
  <si>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</si>
  <si>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</si>
  <si>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</si>
  <si>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</si>
  <si>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</si>
  <si>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</si>
  <si>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</si>
  <si>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</si>
  <si>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</si>
  <si>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</si>
  <si>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</si>
  <si>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</si>
  <si>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</si>
  <si>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</si>
  <si>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</si>
  <si>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</si>
  <si>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</si>
  <si>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</si>
  <si>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</si>
  <si>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</si>
  <si>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</si>
  <si>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</si>
  <si>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</si>
  <si>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</si>
  <si>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</si>
  <si>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</si>
  <si>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</si>
  <si>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</si>
  <si>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</si>
  <si>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</si>
  <si>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</si>
  <si>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</si>
  <si>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</si>
  <si>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</si>
  <si>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</si>
  <si>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</si>
  <si>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</si>
  <si>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</si>
  <si>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</si>
  <si>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</si>
  <si>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</si>
  <si>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</si>
  <si>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</si>
  <si>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</si>
  <si>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</si>
  <si>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</si>
  <si>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</si>
  <si>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</si>
  <si>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</si>
  <si>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</si>
  <si>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</si>
  <si>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</si>
  <si>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</si>
  <si>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</si>
  <si>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</si>
  <si>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</si>
  <si>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</si>
  <si>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</si>
  <si>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</si>
  <si>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</si>
  <si>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</si>
  <si>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</si>
  <si>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</si>
  <si>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</si>
  <si>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</si>
  <si>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</si>
  <si>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</si>
  <si>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</si>
  <si>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</si>
  <si>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</si>
  <si>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</si>
  <si>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</si>
  <si>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</si>
  <si>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</si>
  <si>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</si>
  <si>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</si>
  <si>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</si>
  <si>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</si>
  <si>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</si>
  <si>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</si>
  <si>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</si>
  <si>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</si>
  <si>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</si>
  <si>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</si>
  <si>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</si>
  <si>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</si>
  <si>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</si>
  <si>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</si>
  <si>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</si>
  <si>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</si>
  <si>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</si>
  <si>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</si>
  <si>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</si>
  <si>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</si>
  <si>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</si>
  <si>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</si>
  <si>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</si>
  <si>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</si>
  <si>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</si>
  <si>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</si>
  <si>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</si>
  <si>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</si>
  <si>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</si>
  <si>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</si>
  <si>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</si>
  <si>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</si>
  <si>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</si>
  <si>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</si>
  <si>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</si>
  <si>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</si>
  <si>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</si>
  <si>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</si>
  <si>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</si>
  <si>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</si>
  <si>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</si>
  <si>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</si>
  <si>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</si>
  <si>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</si>
  <si>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</si>
  <si>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</si>
  <si>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</si>
  <si>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</si>
  <si>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</si>
  <si>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</si>
  <si>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</si>
  <si>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</si>
  <si>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</si>
  <si>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</si>
  <si>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</si>
  <si>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</si>
  <si>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</si>
  <si>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</si>
  <si>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</si>
  <si>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</si>
  <si>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</si>
  <si>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</si>
  <si>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</si>
  <si>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</si>
  <si>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</si>
  <si>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</si>
  <si>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</si>
  <si>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</si>
  <si>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</si>
  <si>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</si>
  <si>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</si>
  <si>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</si>
  <si>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</si>
  <si>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</si>
  <si>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</si>
  <si>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</si>
  <si>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</si>
  <si>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</si>
  <si>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</si>
  <si>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</si>
  <si>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</si>
  <si>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</si>
  <si>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</si>
  <si>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</si>
  <si>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</si>
  <si>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</si>
  <si>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</si>
  <si>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</si>
  <si>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</si>
  <si>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</si>
  <si>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</si>
  <si>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</si>
  <si>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</si>
  <si>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</si>
  <si>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</si>
  <si>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</si>
  <si>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</si>
  <si>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</si>
  <si>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</si>
  <si>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</si>
  <si>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</si>
  <si>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</si>
  <si>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</si>
  <si>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</si>
  <si>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</si>
  <si>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</si>
  <si>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</si>
  <si>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</si>
  <si>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</si>
  <si>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</si>
  <si>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</si>
  <si>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</si>
  <si>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</si>
  <si>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</si>
  <si>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</si>
  <si>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</si>
  <si>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</si>
  <si>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</si>
  <si>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</si>
  <si>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</si>
  <si>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</si>
  <si>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</si>
  <si>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</si>
  <si>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</si>
  <si>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</si>
  <si>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</si>
  <si>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</si>
  <si>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</si>
  <si>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</si>
  <si>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</si>
  <si>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</si>
  <si>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</si>
  <si>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</si>
  <si>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</si>
  <si>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</si>
  <si>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</si>
  <si>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</si>
  <si>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</si>
  <si>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</si>
  <si>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</si>
  <si>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</si>
  <si>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</si>
  <si>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</si>
  <si>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</si>
  <si>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</si>
  <si>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</si>
  <si>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</si>
  <si>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</si>
  <si>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</si>
  <si>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</si>
  <si>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</si>
  <si>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</si>
  <si>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</si>
  <si>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</si>
  <si>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</si>
  <si>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</si>
  <si>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</si>
  <si>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</si>
  <si>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</si>
  <si>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</si>
  <si>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</si>
  <si>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</si>
  <si>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</si>
  <si>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</si>
  <si>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</si>
  <si>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</si>
  <si>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</si>
  <si>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</si>
  <si>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</si>
  <si>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</si>
  <si>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</si>
  <si>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</si>
  <si>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</si>
  <si>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</si>
  <si>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</si>
  <si>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</si>
  <si>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</si>
  <si>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</si>
  <si>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</si>
  <si>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</si>
  <si>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</si>
  <si>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</si>
  <si>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</si>
  <si>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</si>
  <si>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</si>
  <si>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</si>
  <si>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</si>
  <si>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</si>
  <si>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</si>
  <si>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</si>
  <si>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</si>
  <si>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</si>
  <si>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</si>
  <si>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</si>
  <si>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</si>
  <si>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</si>
  <si>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</si>
  <si>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</si>
  <si>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</si>
  <si>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</si>
  <si>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</si>
  <si>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</si>
  <si>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</si>
  <si>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</si>
  <si>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</si>
  <si>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</si>
  <si>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</si>
  <si>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</si>
  <si>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</si>
  <si>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</si>
  <si>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</si>
  <si>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</si>
  <si>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</si>
  <si>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</si>
  <si>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</si>
  <si>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</si>
  <si>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</si>
  <si>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</si>
  <si>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</si>
  <si>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</si>
  <si>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</si>
  <si>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</si>
  <si>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</si>
  <si>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</si>
  <si>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</si>
  <si>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</si>
  <si>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</si>
  <si>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</si>
  <si>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</si>
  <si>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</si>
  <si>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</si>
  <si>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</si>
  <si>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</si>
  <si>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</si>
  <si>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</si>
  <si>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</si>
  <si>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</si>
  <si>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</si>
  <si>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</si>
  <si>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</si>
  <si>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</si>
  <si>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</si>
  <si>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</si>
  <si>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</si>
  <si>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</si>
  <si>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</si>
  <si>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</si>
  <si>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</si>
  <si>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</si>
  <si>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</si>
  <si>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</si>
  <si>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</si>
  <si>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</si>
  <si>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</si>
  <si>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</si>
  <si>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</si>
  <si>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</si>
  <si>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</si>
  <si>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</si>
  <si>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</si>
  <si>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</si>
  <si>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</si>
  <si>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</si>
  <si>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</si>
  <si>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</si>
  <si>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</si>
  <si>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</si>
  <si>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</si>
  <si>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</si>
  <si>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</si>
  <si>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</si>
  <si>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</si>
  <si>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</si>
  <si>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</si>
  <si>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</si>
  <si>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</si>
  <si>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</si>
  <si>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</si>
  <si>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</si>
  <si>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</si>
  <si>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</si>
  <si>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</si>
  <si>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</si>
  <si>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</si>
  <si>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</si>
  <si>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</si>
  <si>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</si>
  <si>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</si>
  <si>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</si>
  <si>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</si>
  <si>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</si>
  <si>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</si>
  <si>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</si>
  <si>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</si>
  <si>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</si>
  <si>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</si>
  <si>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</si>
  <si>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</si>
  <si>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</si>
  <si>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</si>
  <si>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</si>
  <si>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</si>
  <si>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</si>
  <si>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</si>
  <si>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</si>
  <si>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</si>
  <si>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</si>
  <si>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</si>
  <si>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</si>
  <si>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</si>
  <si>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</si>
  <si>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</si>
  <si>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</si>
  <si>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</si>
  <si>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</si>
  <si>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</si>
  <si>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</si>
  <si>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</si>
  <si>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</si>
  <si>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</si>
  <si>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</si>
  <si>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</si>
  <si>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</si>
  <si>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</si>
  <si>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</si>
  <si>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</si>
  <si>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</si>
  <si>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</si>
  <si>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</si>
  <si>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</si>
  <si>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</si>
  <si>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</si>
  <si>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</si>
  <si>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</si>
  <si>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</si>
  <si>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</si>
  <si>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</si>
  <si>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</si>
  <si>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</si>
  <si>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</si>
  <si>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</si>
  <si>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</si>
  <si>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</si>
  <si>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</si>
  <si>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</si>
  <si>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</si>
  <si>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</si>
  <si>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</si>
  <si>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</si>
  <si>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</si>
  <si>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</si>
  <si>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</si>
  <si>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</si>
  <si>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</si>
  <si>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</si>
  <si>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</si>
  <si>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</si>
  <si>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</si>
  <si>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</si>
  <si>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</si>
  <si>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</si>
  <si>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</si>
  <si>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</si>
  <si>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</si>
  <si>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</si>
  <si>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</si>
  <si>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</si>
  <si>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</si>
  <si>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</si>
  <si>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</si>
  <si>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</si>
  <si>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</si>
  <si>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</si>
  <si>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</si>
  <si>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</si>
  <si>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</si>
  <si>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</si>
  <si>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</si>
  <si>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</si>
  <si>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</si>
  <si>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</si>
  <si>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</si>
  <si>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</si>
  <si>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</si>
  <si>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</si>
  <si>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</si>
  <si>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</si>
  <si>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</si>
  <si>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</si>
  <si>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</si>
  <si>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</si>
  <si>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</si>
  <si>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</si>
  <si>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</si>
  <si>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</si>
  <si>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</si>
  <si>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</si>
  <si>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</si>
  <si>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</si>
  <si>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</si>
  <si>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</si>
  <si>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</si>
  <si>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</si>
  <si>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</si>
  <si>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</si>
  <si>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</si>
  <si>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</si>
  <si>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</si>
  <si>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</si>
  <si>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</si>
  <si>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</si>
  <si>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</si>
  <si>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</si>
  <si>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</si>
  <si>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</si>
  <si>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</si>
  <si>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</si>
  <si>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</si>
  <si>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</si>
  <si>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</si>
  <si>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</si>
  <si>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</si>
  <si>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</si>
  <si>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</si>
  <si>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</si>
  <si>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</si>
  <si>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</si>
  <si>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</si>
  <si>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</si>
  <si>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</si>
  <si>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</si>
  <si>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</si>
  <si>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</si>
  <si>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</si>
  <si>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</si>
  <si>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</si>
  <si>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</si>
  <si>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</si>
  <si>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</si>
  <si>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</si>
  <si>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</si>
  <si>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</si>
  <si>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</si>
  <si>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</si>
  <si>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</si>
  <si>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</si>
  <si>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</si>
  <si>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</si>
  <si>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</si>
  <si>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</si>
  <si>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</si>
  <si>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</si>
  <si>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</si>
  <si>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</si>
  <si>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</si>
  <si>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</si>
  <si>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</si>
  <si>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</si>
  <si>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</si>
  <si>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</si>
  <si>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</si>
  <si>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</si>
  <si>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</si>
  <si>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</si>
  <si>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</si>
  <si>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</si>
  <si>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</si>
  <si>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</si>
  <si>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</si>
  <si>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</si>
  <si>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</si>
  <si>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</si>
  <si>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</si>
  <si>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</si>
  <si>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</si>
  <si>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</si>
  <si>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</si>
  <si>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</si>
  <si>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</si>
  <si>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</si>
  <si>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</si>
  <si>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</si>
  <si>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</si>
  <si>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</si>
  <si>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</si>
  <si>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</si>
  <si>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</si>
  <si>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</si>
  <si>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</si>
  <si>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</si>
  <si>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</si>
  <si>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</si>
  <si>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</si>
  <si>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</si>
  <si>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</si>
  <si>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</si>
  <si>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</si>
  <si>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</si>
  <si>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</si>
  <si>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</si>
  <si>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</si>
  <si>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</si>
  <si>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</si>
  <si>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</si>
  <si>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</si>
  <si>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</si>
  <si>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</si>
  <si>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</si>
  <si>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</si>
  <si>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</si>
  <si>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</si>
  <si>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</si>
  <si>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</si>
  <si>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</si>
  <si>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</si>
  <si>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</si>
  <si>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</si>
  <si>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</si>
  <si>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</si>
  <si>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</si>
  <si>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</si>
  <si>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</si>
  <si>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</si>
  <si>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</si>
  <si>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</si>
  <si>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</si>
  <si>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</si>
  <si>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</si>
  <si>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</si>
  <si>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</si>
  <si>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</si>
  <si>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</si>
  <si>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</si>
  <si>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</si>
  <si>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</si>
  <si>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</si>
  <si>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</si>
  <si>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</si>
  <si>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</si>
  <si>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</si>
  <si>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</si>
  <si>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</si>
  <si>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</si>
  <si>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</si>
  <si>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</si>
  <si>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</si>
  <si>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</si>
  <si>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</si>
  <si>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</si>
  <si>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</si>
  <si>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</si>
  <si>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</si>
  <si>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</si>
  <si>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</si>
  <si>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</si>
  <si>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</si>
  <si>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</si>
  <si>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</si>
  <si>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</si>
  <si>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</si>
  <si>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</si>
  <si>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</si>
  <si>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</si>
  <si>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</si>
  <si>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</si>
  <si>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</si>
  <si>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</si>
  <si>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</si>
  <si>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</si>
  <si>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</si>
  <si>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</si>
  <si>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</si>
  <si>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</si>
  <si>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</si>
  <si>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</si>
  <si>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</si>
  <si>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</si>
  <si>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</si>
  <si>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</si>
  <si>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</si>
  <si>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</si>
  <si>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</si>
  <si>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</si>
  <si>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</si>
  <si>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</si>
  <si>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</si>
  <si>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</si>
  <si>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</si>
  <si>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</si>
  <si>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</si>
  <si>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</si>
  <si>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</si>
  <si>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</si>
  <si>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</si>
  <si>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</si>
  <si>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</si>
  <si>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</si>
  <si>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</si>
  <si>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</si>
  <si>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</si>
  <si>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</si>
  <si>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</si>
  <si>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</si>
  <si>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</si>
  <si>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</si>
  <si>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</si>
  <si>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</si>
  <si>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</si>
  <si>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</si>
  <si>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</si>
  <si>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</si>
  <si>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</si>
  <si>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</si>
  <si>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</si>
  <si>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</si>
  <si>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</si>
  <si>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</si>
  <si>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</si>
  <si>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</si>
  <si>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</si>
  <si>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</si>
  <si>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</si>
  <si>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</si>
  <si>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</si>
  <si>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</si>
  <si>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</si>
  <si>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</si>
  <si>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</si>
  <si>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</si>
  <si>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</si>
  <si>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</si>
  <si>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</si>
  <si>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</si>
  <si>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</si>
  <si>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</si>
  <si>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</si>
  <si>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</si>
  <si>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</si>
  <si>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</si>
  <si>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</si>
  <si>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</si>
  <si>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</si>
  <si>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</si>
  <si>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</si>
  <si>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</si>
  <si>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</si>
  <si>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</si>
  <si>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</si>
  <si>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</si>
  <si>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</si>
  <si>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</si>
  <si>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</si>
  <si>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</si>
  <si>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</si>
  <si>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</si>
  <si>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</si>
  <si>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</si>
  <si>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</si>
  <si>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</si>
  <si>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</si>
  <si>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</si>
  <si>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</si>
  <si>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</si>
  <si>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</si>
  <si>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</si>
  <si>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</si>
  <si>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</si>
  <si>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</si>
  <si>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</si>
  <si>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</si>
  <si>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</si>
  <si>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</si>
  <si>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</si>
  <si>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</si>
  <si>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</si>
  <si>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</si>
  <si>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</si>
  <si>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</si>
  <si>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</si>
  <si>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</si>
  <si>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</si>
  <si>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</si>
  <si>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</si>
  <si>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</si>
  <si>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</si>
  <si>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</si>
  <si>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</si>
  <si>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</si>
  <si>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</si>
  <si>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</si>
  <si>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</si>
  <si>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</si>
  <si>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</si>
  <si>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</si>
  <si>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</si>
  <si>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</si>
  <si>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</si>
  <si>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</si>
  <si>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</si>
  <si>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</si>
  <si>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</si>
  <si>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</si>
  <si>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</si>
  <si>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</si>
  <si>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</si>
  <si>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</si>
  <si>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</si>
  <si>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</si>
  <si>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</si>
  <si>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</si>
  <si>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</si>
  <si>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</si>
  <si>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</si>
  <si>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</si>
  <si>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</si>
  <si>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</si>
  <si>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</si>
  <si>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</si>
  <si>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</si>
  <si>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</si>
  <si>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</si>
  <si>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</si>
  <si>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</si>
  <si>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</si>
  <si>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</si>
  <si>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</si>
  <si>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</si>
  <si>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</si>
  <si>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</si>
  <si>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</si>
  <si>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</si>
  <si>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</si>
  <si>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</si>
  <si>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</si>
  <si>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</si>
  <si>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</si>
  <si>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</si>
  <si>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</si>
  <si>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</si>
  <si>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</si>
  <si>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</si>
  <si>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</si>
  <si>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</si>
  <si>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</si>
  <si>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</si>
  <si>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</si>
  <si>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</si>
  <si>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</si>
  <si>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</si>
  <si>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</si>
  <si>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</si>
  <si>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</si>
  <si>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</si>
  <si>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</si>
  <si>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</si>
  <si>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</si>
  <si>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</si>
  <si>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</si>
  <si>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</si>
  <si>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</si>
  <si>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</si>
  <si>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</si>
  <si>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</si>
  <si>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</si>
  <si>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</si>
  <si>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</si>
  <si>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</si>
  <si>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</si>
  <si>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</si>
  <si>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</si>
  <si>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</si>
  <si>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</si>
  <si>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</si>
  <si>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</si>
  <si>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</si>
  <si>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</si>
  <si>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</si>
  <si>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</si>
  <si>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</si>
  <si>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</si>
  <si>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</si>
  <si>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</si>
  <si>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</si>
  <si>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</si>
  <si>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</si>
  <si>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</si>
  <si>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</si>
  <si>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</si>
  <si>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</si>
  <si>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</si>
  <si>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</si>
  <si>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</si>
  <si>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</si>
  <si>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</si>
  <si>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</si>
  <si>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</si>
  <si>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</si>
  <si>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</si>
  <si>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</si>
  <si>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</si>
  <si>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</si>
  <si>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</si>
  <si>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</si>
  <si>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</si>
  <si>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</si>
  <si>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</si>
  <si>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</si>
  <si>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</si>
  <si>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</si>
  <si>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</si>
  <si>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</si>
  <si>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</si>
  <si>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</si>
  <si>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</si>
  <si>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</si>
  <si>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</si>
  <si>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</si>
  <si>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</si>
  <si>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</si>
  <si>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</si>
  <si>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</si>
  <si>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</si>
  <si>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</si>
  <si>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</si>
  <si>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</si>
  <si>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</si>
  <si>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</si>
  <si>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</si>
  <si>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</si>
  <si>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</si>
  <si>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</si>
  <si>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</si>
  <si>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</si>
  <si>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</si>
  <si>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</si>
  <si>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</si>
  <si>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</si>
  <si>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</si>
  <si>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</si>
  <si>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</si>
  <si>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</si>
  <si>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</si>
  <si>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</si>
  <si>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</si>
  <si>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</si>
  <si>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</si>
  <si>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</si>
  <si>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</si>
  <si>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</si>
  <si>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</si>
  <si>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</si>
  <si>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</si>
  <si>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</si>
  <si>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</si>
  <si>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</si>
  <si>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</si>
  <si>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</si>
  <si>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</si>
  <si>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</si>
  <si>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</si>
  <si>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</si>
  <si>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</si>
  <si>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</si>
  <si>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</si>
  <si>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</si>
  <si>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</si>
  <si>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</si>
  <si>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</si>
  <si>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</si>
  <si>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</si>
  <si>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</si>
  <si>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</si>
  <si>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</si>
  <si>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</si>
  <si>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</si>
  <si>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</si>
  <si>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</si>
  <si>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</si>
  <si>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</si>
  <si>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</si>
  <si>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</si>
  <si>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</si>
  <si>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</si>
  <si>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</si>
  <si>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</si>
  <si>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</si>
  <si>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</si>
  <si>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</si>
  <si>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</si>
  <si>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</si>
  <si>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</si>
  <si>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</si>
  <si>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</si>
  <si>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</si>
  <si>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</si>
  <si>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</si>
  <si>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</si>
  <si>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</si>
  <si>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</si>
  <si>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</si>
  <si>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</si>
  <si>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</si>
  <si>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</si>
  <si>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</si>
  <si>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</si>
  <si>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</si>
  <si>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</si>
  <si>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</si>
  <si>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</si>
  <si>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</si>
  <si>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</si>
  <si>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</si>
  <si>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</si>
  <si>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</si>
  <si>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</si>
  <si>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</si>
  <si>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</si>
  <si>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</si>
  <si>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</si>
  <si>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</si>
  <si>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</si>
  <si>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</si>
  <si>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</si>
  <si>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</si>
  <si>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</si>
  <si>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</si>
  <si>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</si>
  <si>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</si>
  <si>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</si>
  <si>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</si>
  <si>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</si>
  <si>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</si>
  <si>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</si>
  <si>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</si>
  <si>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</si>
  <si>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</si>
  <si>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</si>
  <si>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</si>
  <si>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</si>
  <si>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</si>
  <si>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</si>
  <si>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</si>
  <si>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</si>
  <si>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</si>
  <si>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</si>
  <si>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</si>
  <si>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</si>
  <si>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</si>
  <si>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</si>
  <si>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</si>
  <si>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</si>
  <si>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</si>
  <si>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</si>
  <si>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</si>
  <si>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</si>
  <si>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</si>
  <si>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</si>
  <si>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</si>
  <si>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</si>
  <si>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</si>
  <si>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</si>
  <si>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</si>
  <si>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</si>
  <si>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</si>
  <si>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</si>
  <si>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</si>
  <si>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</si>
  <si>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</si>
  <si>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</si>
  <si>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</si>
  <si>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</si>
  <si>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</si>
  <si>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</si>
  <si>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</si>
  <si>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</si>
  <si>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</si>
  <si>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</si>
  <si>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</si>
  <si>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</si>
  <si>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</si>
  <si>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</si>
  <si>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</si>
  <si>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</si>
  <si>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</si>
  <si>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</si>
  <si>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</si>
  <si>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</si>
  <si>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</si>
  <si>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</si>
  <si>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</si>
  <si>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</si>
  <si>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</si>
  <si>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</si>
  <si>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</si>
  <si>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</si>
  <si>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</si>
  <si>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</si>
  <si>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</si>
  <si>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</si>
  <si>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</si>
  <si>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</si>
  <si>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</si>
  <si>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</si>
  <si>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</si>
  <si>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</si>
  <si>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</si>
  <si>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</si>
  <si>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</si>
  <si>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</si>
  <si>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</si>
  <si>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</si>
  <si>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</si>
  <si>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</si>
  <si>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</si>
  <si>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</si>
  <si>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</si>
  <si>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</si>
  <si>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</si>
  <si>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</si>
  <si>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</si>
  <si>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</si>
  <si>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</si>
  <si>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</si>
  <si>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</si>
  <si>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</si>
  <si>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</si>
  <si>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</si>
  <si>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</si>
  <si>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</si>
  <si>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</si>
  <si>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</si>
  <si>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</si>
  <si>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</si>
  <si>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</si>
  <si>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</si>
  <si>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</si>
  <si>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</si>
  <si>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</si>
  <si>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</si>
  <si>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</si>
  <si>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</si>
  <si>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</si>
  <si>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</si>
  <si>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</si>
  <si>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</si>
  <si>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</si>
  <si>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</si>
  <si>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</si>
  <si>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</si>
  <si>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</si>
  <si>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</si>
  <si>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</si>
  <si>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</si>
  <si>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</si>
  <si>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</si>
  <si>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</si>
  <si>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</si>
  <si>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</si>
  <si>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</si>
  <si>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</si>
  <si>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</si>
  <si>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</si>
  <si>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</si>
  <si>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</si>
  <si>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</si>
  <si>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</si>
  <si>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</si>
  <si>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</si>
  <si>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</si>
  <si>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</si>
  <si>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</si>
  <si>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</si>
  <si>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</si>
  <si>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</si>
  <si>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</si>
  <si>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</si>
  <si>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</si>
  <si>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</si>
  <si>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</si>
  <si>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</si>
  <si>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</si>
  <si>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</si>
  <si>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</si>
  <si>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</si>
  <si>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</si>
  <si>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</si>
  <si>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</si>
  <si>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</si>
  <si>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</si>
  <si>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</si>
  <si>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</si>
  <si>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</si>
  <si>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</si>
  <si>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</si>
  <si>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</si>
  <si>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</si>
  <si>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</si>
  <si>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</si>
  <si>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</si>
  <si>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</si>
  <si>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</si>
  <si>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</si>
  <si>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</si>
  <si>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</si>
  <si>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</si>
  <si>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</si>
  <si>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</si>
  <si>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</si>
  <si>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</si>
  <si>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</si>
  <si>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</si>
  <si>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</si>
  <si>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</si>
  <si>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</si>
  <si>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</si>
  <si>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</si>
  <si>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</si>
  <si>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</si>
  <si>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</si>
  <si>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</si>
  <si>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</si>
  <si>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</si>
  <si>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</si>
  <si>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</si>
  <si>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</si>
  <si>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</si>
  <si>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</si>
  <si>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</si>
  <si>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</si>
  <si>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</si>
  <si>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</si>
  <si>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</si>
  <si>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</si>
  <si>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</si>
  <si>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</si>
  <si>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</si>
  <si>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</si>
  <si>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</si>
  <si>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</si>
  <si>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</si>
  <si>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</si>
  <si>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</si>
  <si>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</si>
  <si>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</si>
  <si>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</si>
  <si>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</si>
  <si>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</si>
  <si>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</si>
  <si>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</si>
  <si>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</si>
  <si>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</si>
  <si>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</si>
  <si>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</si>
  <si>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</si>
  <si>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</si>
  <si>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</si>
  <si>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</si>
  <si>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</si>
  <si>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</si>
  <si>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</si>
  <si>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</si>
  <si>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</si>
  <si>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</si>
  <si>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</si>
  <si>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</si>
  <si>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</si>
  <si>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</si>
  <si>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</si>
  <si>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</si>
  <si>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</si>
  <si>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</si>
  <si>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</si>
  <si>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</si>
  <si>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</si>
  <si>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</si>
  <si>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</si>
  <si>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</si>
  <si>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</si>
  <si>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</si>
  <si>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</si>
  <si>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</si>
  <si>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</si>
  <si>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</si>
  <si>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</si>
  <si>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</si>
  <si>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</si>
  <si>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</si>
  <si>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</si>
  <si>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</si>
  <si>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</si>
  <si>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</si>
  <si>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</si>
  <si>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</si>
  <si>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</si>
  <si>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</si>
  <si>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</si>
  <si>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</si>
  <si>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</si>
  <si>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</si>
  <si>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</si>
  <si>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</si>
  <si>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</si>
  <si>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</si>
  <si>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</si>
  <si>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</si>
  <si>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</si>
  <si>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</si>
  <si>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</si>
  <si>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</si>
  <si>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</si>
  <si>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</si>
  <si>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</si>
  <si>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</si>
  <si>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</si>
  <si>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</si>
  <si>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</si>
  <si>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</si>
  <si>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</si>
  <si>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</si>
  <si>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</si>
  <si>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</si>
  <si>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</si>
  <si>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</si>
  <si>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</si>
  <si>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</si>
  <si>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</si>
  <si>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</si>
  <si>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</si>
  <si>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</si>
  <si>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</si>
  <si>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</si>
  <si>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</si>
  <si>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</si>
  <si>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</si>
  <si>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</si>
  <si>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</si>
  <si>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</si>
  <si>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</si>
  <si>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</si>
  <si>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</si>
  <si>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</si>
  <si>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</si>
  <si>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</si>
  <si>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</si>
  <si>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</si>
  <si>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</si>
  <si>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</si>
  <si>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</si>
  <si>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</si>
  <si>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</si>
  <si>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</si>
  <si>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</si>
  <si>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</si>
  <si>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</si>
  <si>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</si>
  <si>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</si>
  <si>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</si>
  <si>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</si>
  <si>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</si>
  <si>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</si>
  <si>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</si>
  <si>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</si>
  <si>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</si>
  <si>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</si>
  <si>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</si>
  <si>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</si>
  <si>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</si>
  <si>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</si>
  <si>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</si>
  <si>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</si>
  <si>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</si>
  <si>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</si>
  <si>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</si>
  <si>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</si>
  <si>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</si>
  <si>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</si>
  <si>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</si>
  <si>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</si>
  <si>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</si>
  <si>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</si>
  <si>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</si>
  <si>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</si>
  <si>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</si>
  <si>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</si>
  <si>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</si>
  <si>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</si>
  <si>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</si>
  <si>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</si>
  <si>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</si>
  <si>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</si>
  <si>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</si>
  <si>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</si>
  <si>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</si>
  <si>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</si>
  <si>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</si>
  <si>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</si>
  <si>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</si>
  <si>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</si>
  <si>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</si>
  <si>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</si>
  <si>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</si>
  <si>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</si>
  <si>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</si>
  <si>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</si>
  <si>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</si>
  <si>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</si>
  <si>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</si>
  <si>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</si>
  <si>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</si>
  <si>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</si>
  <si>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</si>
  <si>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</si>
  <si>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</si>
  <si>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</si>
  <si>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</si>
  <si>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</si>
  <si>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</si>
  <si>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</si>
  <si>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</si>
  <si>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</si>
  <si>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</si>
  <si>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</si>
  <si>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</si>
  <si>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</si>
  <si>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</si>
  <si>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</si>
  <si>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</si>
  <si>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</si>
  <si>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</si>
  <si>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</si>
  <si>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</si>
  <si>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</si>
  <si>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</si>
  <si>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</si>
  <si>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</si>
  <si>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</si>
  <si>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</si>
  <si>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</si>
  <si>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</si>
  <si>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</si>
  <si>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</si>
  <si>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</si>
  <si>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</si>
  <si>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</si>
  <si>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</si>
  <si>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</si>
  <si>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</si>
  <si>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</si>
  <si>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</si>
  <si>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</si>
  <si>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</si>
  <si>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</si>
  <si>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</si>
  <si>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</si>
  <si>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</si>
  <si>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</si>
  <si>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</si>
  <si>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</si>
  <si>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</si>
  <si>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</si>
  <si>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</si>
  <si>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</si>
  <si>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</si>
  <si>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</si>
  <si>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</si>
  <si>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</si>
  <si>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</si>
  <si>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</si>
  <si>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</si>
  <si>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</si>
  <si>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</si>
  <si>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</si>
  <si>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</si>
  <si>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</si>
  <si>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</si>
  <si>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</si>
  <si>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</si>
  <si>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</si>
  <si>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</si>
  <si>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</si>
  <si>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</si>
  <si>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</si>
  <si>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</si>
  <si>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</si>
  <si>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</si>
  <si>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</si>
  <si>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</si>
  <si>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</si>
  <si>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</si>
  <si>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</si>
  <si>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</si>
  <si>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</si>
  <si>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</si>
  <si>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</si>
  <si>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</si>
  <si>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</si>
  <si>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</si>
  <si>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</si>
  <si>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</si>
  <si>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</si>
  <si>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</si>
  <si>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</si>
  <si>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</si>
  <si>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</si>
  <si>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</si>
  <si>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</si>
  <si>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</si>
  <si>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</si>
  <si>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</si>
  <si>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</si>
  <si>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</si>
  <si>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</si>
  <si>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</si>
  <si>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</si>
  <si>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</si>
  <si>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</si>
  <si>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</si>
  <si>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</si>
  <si>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</si>
  <si>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</si>
  <si>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</si>
  <si>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</si>
  <si>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</si>
  <si>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</si>
  <si>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</si>
  <si>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</si>
  <si>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</si>
  <si>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</si>
  <si>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</si>
  <si>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</si>
  <si>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</si>
  <si>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</si>
  <si>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</si>
  <si>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</si>
  <si>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</si>
  <si>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</si>
  <si>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</si>
  <si>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</si>
  <si>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</si>
  <si>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</si>
  <si>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</si>
  <si>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</si>
  <si>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</si>
  <si>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</si>
  <si>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</si>
  <si>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</si>
  <si>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</si>
  <si>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</si>
  <si>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</si>
  <si>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</si>
  <si>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</si>
  <si>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</si>
  <si>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</si>
  <si>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</si>
  <si>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</si>
  <si>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</si>
  <si>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</si>
  <si>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</si>
  <si>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</si>
  <si>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</si>
  <si>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</si>
  <si>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</si>
  <si>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</si>
  <si>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</si>
  <si>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</si>
  <si>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</si>
  <si>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</si>
  <si>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</si>
  <si>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</si>
  <si>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</si>
  <si>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</si>
  <si>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</si>
  <si>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</si>
  <si>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</si>
  <si>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</si>
  <si>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</si>
  <si>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</si>
  <si>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</si>
  <si>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</si>
  <si>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</si>
  <si>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</si>
  <si>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</si>
  <si>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</si>
  <si>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</si>
  <si>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</si>
  <si>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</si>
  <si>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</si>
  <si>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</si>
  <si>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</si>
  <si>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</si>
  <si>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</si>
  <si>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</si>
  <si>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</si>
  <si>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</si>
  <si>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</si>
  <si>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</si>
  <si>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</si>
  <si>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</si>
  <si>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</si>
  <si>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</si>
  <si>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</si>
  <si>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</si>
  <si>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</si>
  <si>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</si>
  <si>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</si>
  <si>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</si>
  <si>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</si>
  <si>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</si>
  <si>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</si>
  <si>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</si>
  <si>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</si>
  <si>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</si>
  <si>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</si>
  <si>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</si>
  <si>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</si>
  <si>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</si>
  <si>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</si>
  <si>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</si>
  <si>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</si>
  <si>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</si>
  <si>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</si>
  <si>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</si>
  <si>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</si>
  <si>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</si>
  <si>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</si>
  <si>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</si>
  <si>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</si>
  <si>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</si>
  <si>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</si>
  <si>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</si>
  <si>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</si>
  <si>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</si>
  <si>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</si>
  <si>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</si>
  <si>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</si>
  <si>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</si>
  <si>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</si>
  <si>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</si>
  <si>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</si>
  <si>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</si>
  <si>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</si>
  <si>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</si>
  <si>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</si>
  <si>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</si>
  <si>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</si>
  <si>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</si>
  <si>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</si>
  <si>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</si>
  <si>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</si>
  <si>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</si>
  <si>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</si>
  <si>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</si>
  <si>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</si>
  <si>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</si>
  <si>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</si>
  <si>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</si>
  <si>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</si>
  <si>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</si>
  <si>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</si>
  <si>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</si>
  <si>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</si>
  <si>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</si>
  <si>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</si>
  <si>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</si>
  <si>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</si>
  <si>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</si>
  <si>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</si>
  <si>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</si>
  <si>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</si>
  <si>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</si>
  <si>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</si>
  <si>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</si>
  <si>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</si>
  <si>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</si>
  <si>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</si>
  <si>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</si>
  <si>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</si>
  <si>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</si>
  <si>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</si>
  <si>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</si>
  <si>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</si>
  <si>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</si>
  <si>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</si>
  <si>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</si>
  <si>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</si>
  <si>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</si>
  <si>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</si>
  <si>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</si>
  <si>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</si>
  <si>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</si>
  <si>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</si>
  <si>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</si>
  <si>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</si>
  <si>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</si>
  <si>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</si>
  <si>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</si>
  <si>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</si>
  <si>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</si>
  <si>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</si>
  <si>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</si>
  <si>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</si>
  <si>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</si>
  <si>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</si>
  <si>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</si>
  <si>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</si>
  <si>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</si>
  <si>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</si>
  <si>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</si>
  <si>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</si>
  <si>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</si>
  <si>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</si>
  <si>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</si>
  <si>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</si>
  <si>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</si>
  <si>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</si>
  <si>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</si>
  <si>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</si>
  <si>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</si>
  <si>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</si>
  <si>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</si>
  <si>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</si>
  <si>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</si>
  <si>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</si>
  <si>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</si>
  <si>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</si>
  <si>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</si>
  <si>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</si>
  <si>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</si>
  <si>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</si>
  <si>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</si>
  <si>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</si>
  <si>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</si>
  <si>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</si>
  <si>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</si>
  <si>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</si>
  <si>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</si>
  <si>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</si>
  <si>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</si>
  <si>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</si>
  <si>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</si>
  <si>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</si>
  <si>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</si>
  <si>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</si>
  <si>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</si>
  <si>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</si>
  <si>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</si>
  <si>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</si>
  <si>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</si>
  <si>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</si>
  <si>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</si>
  <si>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</si>
  <si>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</si>
  <si>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</si>
  <si>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</si>
  <si>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</si>
  <si>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</si>
  <si>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</si>
  <si>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</si>
  <si>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</si>
  <si>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</si>
  <si>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</si>
  <si>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</si>
  <si>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</si>
  <si>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</si>
  <si>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</si>
  <si>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</si>
  <si>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</si>
  <si>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</si>
  <si>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</si>
  <si>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</si>
  <si>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</si>
  <si>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</si>
  <si>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</si>
  <si>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</si>
  <si>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</si>
  <si>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</si>
  <si>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</si>
  <si>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</si>
  <si>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</si>
  <si>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</si>
  <si>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</si>
  <si>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</si>
  <si>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</si>
  <si>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</si>
  <si>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</si>
  <si>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</si>
  <si>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</si>
  <si>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</si>
  <si>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</si>
  <si>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</si>
  <si>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</si>
  <si>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</si>
  <si>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</si>
  <si>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</si>
  <si>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</si>
  <si>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</si>
  <si>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</si>
  <si>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</si>
  <si>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</si>
  <si>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</si>
  <si>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</si>
  <si>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</si>
  <si>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</si>
  <si>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</si>
  <si>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</si>
  <si>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</si>
  <si>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</si>
  <si>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</si>
  <si>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</si>
  <si>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</si>
  <si>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</si>
  <si>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</si>
  <si>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</si>
  <si>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</si>
  <si>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</si>
  <si>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</si>
  <si>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</si>
  <si>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</si>
  <si>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</si>
  <si>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</si>
  <si>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</si>
  <si>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</si>
  <si>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</si>
  <si>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</si>
  <si>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</si>
  <si>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</si>
  <si>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</si>
  <si>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</si>
  <si>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</si>
  <si>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</si>
  <si>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</si>
  <si>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</si>
  <si>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</si>
  <si>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</si>
  <si>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</si>
  <si>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</si>
  <si>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</si>
  <si>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</si>
  <si>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</si>
  <si>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</si>
  <si>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</si>
  <si>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</si>
  <si>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</si>
  <si>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</si>
  <si>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</si>
  <si>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</si>
  <si>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</si>
  <si>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</si>
  <si>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</si>
  <si>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</si>
  <si>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</si>
  <si>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</si>
  <si>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</si>
  <si>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</si>
  <si>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</si>
  <si>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</si>
  <si>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</si>
  <si>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</si>
  <si>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</si>
  <si>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</si>
  <si>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</si>
  <si>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</si>
  <si>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</si>
  <si>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</si>
  <si>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</si>
  <si>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</si>
  <si>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</si>
  <si>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</si>
  <si>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</si>
  <si>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</si>
  <si>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</si>
  <si>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</si>
  <si>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</si>
  <si>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</si>
  <si>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</si>
  <si>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</si>
  <si>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</si>
  <si>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</si>
  <si>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</si>
  <si>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</si>
  <si>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</si>
  <si>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</si>
  <si>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</si>
  <si>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</si>
  <si>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</si>
  <si>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</si>
  <si>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</si>
  <si>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</si>
  <si>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</si>
  <si>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</si>
  <si>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</si>
  <si>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</si>
  <si>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</si>
  <si>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</si>
  <si>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</si>
  <si>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</si>
  <si>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</si>
  <si>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</si>
  <si>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</si>
  <si>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</si>
  <si>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</si>
  <si>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</si>
  <si>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</si>
  <si>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</si>
  <si>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</si>
  <si>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</si>
  <si>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</si>
  <si>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</si>
  <si>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</si>
  <si>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</si>
  <si>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</si>
  <si>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</si>
  <si>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</si>
  <si>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</si>
  <si>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</si>
  <si>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</si>
  <si>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</si>
  <si>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</si>
  <si>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</si>
  <si>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</si>
  <si>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</si>
  <si>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</si>
  <si>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</si>
  <si>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</si>
  <si>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</si>
  <si>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</si>
  <si>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</si>
  <si>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</si>
  <si>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</si>
  <si>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</si>
  <si>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</si>
  <si>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</si>
  <si>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</si>
  <si>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</si>
  <si>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</si>
  <si>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</si>
  <si>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</si>
  <si>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</si>
  <si>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</si>
  <si>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</si>
  <si>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</si>
  <si>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</si>
  <si>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</si>
  <si>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</si>
  <si>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</si>
  <si>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</si>
  <si>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</si>
  <si>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</si>
  <si>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</si>
  <si>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</si>
  <si>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</si>
  <si>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</si>
  <si>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</si>
  <si>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</si>
  <si>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</si>
  <si>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</si>
  <si>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</si>
  <si>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</si>
  <si>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</si>
  <si>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</si>
  <si>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</si>
  <si>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</si>
  <si>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</si>
  <si>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</si>
  <si>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</si>
  <si>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</si>
  <si>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</si>
  <si>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</si>
  <si>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</si>
  <si>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</si>
  <si>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</si>
  <si>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</si>
  <si>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</si>
  <si>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</si>
  <si>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</si>
  <si>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</si>
  <si>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</si>
  <si>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</si>
  <si>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</si>
  <si>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</si>
  <si>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</si>
  <si>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</si>
  <si>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</si>
  <si>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</si>
  <si>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</si>
  <si>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</si>
  <si>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</si>
  <si>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</si>
  <si>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</si>
  <si>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</si>
  <si>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</si>
  <si>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</si>
  <si>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</si>
  <si>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</si>
  <si>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</si>
  <si>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</si>
  <si>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</si>
  <si>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</si>
  <si>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</si>
  <si>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</si>
  <si>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</si>
  <si>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</si>
  <si>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</si>
  <si>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</si>
  <si>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</si>
  <si>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</si>
  <si>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</si>
  <si>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</si>
  <si>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</si>
  <si>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</si>
  <si>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</si>
  <si>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</si>
  <si>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</si>
  <si>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</si>
  <si>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</si>
  <si>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</si>
  <si>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</si>
  <si>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</si>
  <si>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</si>
  <si>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</si>
  <si>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</si>
  <si>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</si>
  <si>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</si>
  <si>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</si>
  <si>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</si>
  <si>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</si>
  <si>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</si>
  <si>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</si>
  <si>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</si>
  <si>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</si>
  <si>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</si>
  <si>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</si>
  <si>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</si>
  <si>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</si>
  <si>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</si>
  <si>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</si>
  <si>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</si>
  <si>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</si>
  <si>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</si>
  <si>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</si>
  <si>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</si>
  <si>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</si>
  <si>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</si>
  <si>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</si>
  <si>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</si>
  <si>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</si>
  <si>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</si>
  <si>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</si>
  <si>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</si>
  <si>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</si>
  <si>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</si>
  <si>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</si>
  <si>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</si>
  <si>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</si>
  <si>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</si>
  <si>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</si>
  <si>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</si>
  <si>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</si>
  <si>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</si>
  <si>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</si>
  <si>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</si>
  <si>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</si>
  <si>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</si>
  <si>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</si>
  <si>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</si>
  <si>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</si>
  <si>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</si>
  <si>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</si>
  <si>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</si>
  <si>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</si>
  <si>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</si>
  <si>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</si>
  <si>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</si>
  <si>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</si>
  <si>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</si>
  <si>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</si>
  <si>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</si>
  <si>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</si>
  <si>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</si>
  <si>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</si>
  <si>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</si>
  <si>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</si>
  <si>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</si>
  <si>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</si>
  <si>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</si>
  <si>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</si>
  <si>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</si>
  <si>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</si>
  <si>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</si>
  <si>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</si>
  <si>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</si>
  <si>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</si>
  <si>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</si>
  <si>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</si>
  <si>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</si>
  <si>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</si>
  <si>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</si>
  <si>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</si>
  <si>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</si>
  <si>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</si>
  <si>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</si>
  <si>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</si>
  <si>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</si>
  <si>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</si>
  <si>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</si>
  <si>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</si>
  <si>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</si>
  <si>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</si>
  <si>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</si>
  <si>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</si>
  <si>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</si>
  <si>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</si>
  <si>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</si>
  <si>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</si>
  <si>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</si>
  <si>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</si>
  <si>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</si>
  <si>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</si>
  <si>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</si>
  <si>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</si>
  <si>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</si>
  <si>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</si>
  <si>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</si>
  <si>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</si>
  <si>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</si>
  <si>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</si>
  <si>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</si>
  <si>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</si>
  <si>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</si>
  <si>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</si>
  <si>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</si>
  <si>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</si>
  <si>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</si>
  <si>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</si>
  <si>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</si>
  <si>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</si>
  <si>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</si>
  <si>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</si>
  <si>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</si>
  <si>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</si>
  <si>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</si>
  <si>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</si>
  <si>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</si>
  <si>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</si>
  <si>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</si>
  <si>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</si>
  <si>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</si>
  <si>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</si>
  <si>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</si>
  <si>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</si>
  <si>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</si>
  <si>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</si>
  <si>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</si>
  <si>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</si>
  <si>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</si>
  <si>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</si>
  <si>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</si>
  <si>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</si>
  <si>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</si>
  <si>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</si>
  <si>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</si>
  <si>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</si>
  <si>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</si>
  <si>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</si>
  <si>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</si>
  <si>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</si>
  <si>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</si>
  <si>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</si>
  <si>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</si>
  <si>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</si>
  <si>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</si>
  <si>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</si>
  <si>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</si>
  <si>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</si>
  <si>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</si>
  <si>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</si>
  <si>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</si>
  <si>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</si>
  <si>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</si>
  <si>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</si>
  <si>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</si>
  <si>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</si>
  <si>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</si>
  <si>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</si>
  <si>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</si>
  <si>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</si>
  <si>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</si>
  <si>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</si>
  <si>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</si>
  <si>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</si>
  <si>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</si>
  <si>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</si>
  <si>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</si>
  <si>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</si>
  <si>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</si>
  <si>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</si>
  <si>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</si>
  <si>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</si>
  <si>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</si>
  <si>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</si>
  <si>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</si>
  <si>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</si>
  <si>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</si>
  <si>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</si>
  <si>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</si>
  <si>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</si>
  <si>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</si>
  <si>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</si>
  <si>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</si>
  <si>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</si>
  <si>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</si>
  <si>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</si>
  <si>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</si>
  <si>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</si>
  <si>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</si>
  <si>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</si>
  <si>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</si>
  <si>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</si>
  <si>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</si>
  <si>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</si>
  <si>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</si>
  <si>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</si>
  <si>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</si>
  <si>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</si>
  <si>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</si>
  <si>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</si>
  <si>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</si>
  <si>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</si>
  <si>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</si>
  <si>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</si>
  <si>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</si>
  <si>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</si>
  <si>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</si>
  <si>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</si>
  <si>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</si>
  <si>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</si>
  <si>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</si>
  <si>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</si>
  <si>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</si>
  <si>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</si>
  <si>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</si>
  <si>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</si>
  <si>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</si>
  <si>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</si>
  <si>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</si>
  <si>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</si>
  <si>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</si>
  <si>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</si>
  <si>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</si>
  <si>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</si>
  <si>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</si>
  <si>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</si>
  <si>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</si>
  <si>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</si>
  <si>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</si>
  <si>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</si>
  <si>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</si>
  <si>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</si>
  <si>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</si>
  <si>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</si>
  <si>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</si>
  <si>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</si>
  <si>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</si>
  <si>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</si>
  <si>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</si>
  <si>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</si>
  <si>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</si>
  <si>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</si>
  <si>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</si>
  <si>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</si>
  <si>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</si>
  <si>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</si>
  <si>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</si>
  <si>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</si>
  <si>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</si>
  <si>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</si>
  <si>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</si>
  <si>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</si>
  <si>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</si>
  <si>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</si>
  <si>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</si>
  <si>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</si>
  <si>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</si>
  <si>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</si>
  <si>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</si>
  <si>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</si>
  <si>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</si>
  <si>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</si>
  <si>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</si>
  <si>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</si>
  <si>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</si>
  <si>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</si>
  <si>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</si>
  <si>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</si>
  <si>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</si>
  <si>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</si>
  <si>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</si>
  <si>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</si>
  <si>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</si>
  <si>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</si>
  <si>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</si>
  <si>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</si>
  <si>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</si>
  <si>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</si>
  <si>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</si>
  <si>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</si>
  <si>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</si>
  <si>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</si>
  <si>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</si>
  <si>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</si>
  <si>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</si>
  <si>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</si>
  <si>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</si>
  <si>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</si>
  <si>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</si>
  <si>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</si>
  <si>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</si>
  <si>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</si>
  <si>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</si>
  <si>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</si>
  <si>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</si>
  <si>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</si>
  <si>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</si>
  <si>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</si>
  <si>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</si>
  <si>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</si>
  <si>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</si>
  <si>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</si>
  <si>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</si>
  <si>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</si>
  <si>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</si>
  <si>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</si>
  <si>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</si>
  <si>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</si>
  <si>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</si>
  <si>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</si>
  <si>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</si>
  <si>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</si>
  <si>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</si>
  <si>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</si>
  <si>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</si>
  <si>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</si>
  <si>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</si>
  <si>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</si>
  <si>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</si>
  <si>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</si>
  <si>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</si>
  <si>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</si>
  <si>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</si>
  <si>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</si>
  <si>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</si>
  <si>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</si>
  <si>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</si>
  <si>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</si>
  <si>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</si>
  <si>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</si>
  <si>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</si>
  <si>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</si>
  <si>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</si>
  <si>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</si>
  <si>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</si>
  <si>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</si>
  <si>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</si>
  <si>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</si>
  <si>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</si>
  <si>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</si>
  <si>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</si>
  <si>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</si>
  <si>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</si>
  <si>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</si>
  <si>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</si>
  <si>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</si>
  <si>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</si>
  <si>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</si>
  <si>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</si>
  <si>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</si>
  <si>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</si>
  <si>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</si>
  <si>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</si>
  <si>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</si>
  <si>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</si>
  <si>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</si>
  <si>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</si>
  <si>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</si>
  <si>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</si>
  <si>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</si>
  <si>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</si>
  <si>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</si>
  <si>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</si>
  <si>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</si>
  <si>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</si>
  <si>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</si>
  <si>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</si>
  <si>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</si>
  <si>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</si>
  <si>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</si>
  <si>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</si>
  <si>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</si>
  <si>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</si>
  <si>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</si>
  <si>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</si>
  <si>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</si>
  <si>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</si>
  <si>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</si>
  <si>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</si>
  <si>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</si>
  <si>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</si>
  <si>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</si>
  <si>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</si>
  <si>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</si>
  <si>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</si>
  <si>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</si>
  <si>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</si>
  <si>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</si>
  <si>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</si>
  <si>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</si>
  <si>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</si>
  <si>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</si>
  <si>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</si>
  <si>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</si>
  <si>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</si>
  <si>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</si>
  <si>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</si>
  <si>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</si>
  <si>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</si>
  <si>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</si>
  <si>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</si>
  <si>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</si>
  <si>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</si>
  <si>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</si>
  <si>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</si>
  <si>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</si>
  <si>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</si>
  <si>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</si>
  <si>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</si>
  <si>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</si>
  <si>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</si>
  <si>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</si>
  <si>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</si>
  <si>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</si>
  <si>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</si>
  <si>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</si>
  <si>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</si>
  <si>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</si>
  <si>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</si>
  <si>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</si>
  <si>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</si>
  <si>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</si>
  <si>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</si>
  <si>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</si>
  <si>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</si>
  <si>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</si>
  <si>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</si>
  <si>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</si>
  <si>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</si>
  <si>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</si>
  <si>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</si>
  <si>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</si>
  <si>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</si>
  <si>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</si>
  <si>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</si>
  <si>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</si>
  <si>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</si>
  <si>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</si>
  <si>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</si>
  <si>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</si>
  <si>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</si>
  <si>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</si>
  <si>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</si>
  <si>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</si>
  <si>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</si>
  <si>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</si>
  <si>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</si>
  <si>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</si>
  <si>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</si>
  <si>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</si>
  <si>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</si>
  <si>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</si>
  <si>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</si>
  <si>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</si>
  <si>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</si>
  <si>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</si>
  <si>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</si>
  <si>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</si>
  <si>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</si>
  <si>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</si>
  <si>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</si>
  <si>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</si>
  <si>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</si>
  <si>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</si>
  <si>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</si>
  <si>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</si>
  <si>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</si>
  <si>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</si>
  <si>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</si>
  <si>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</si>
  <si>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</si>
  <si>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</si>
  <si>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</si>
  <si>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</si>
  <si>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</si>
  <si>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</si>
  <si>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</si>
  <si>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</si>
  <si>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</si>
  <si>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</si>
  <si>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</si>
  <si>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</si>
  <si>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</si>
  <si>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</si>
  <si>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</si>
  <si>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</si>
  <si>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</si>
  <si>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</si>
  <si>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</si>
  <si>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</si>
  <si>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</si>
  <si>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</si>
  <si>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</si>
  <si>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</si>
  <si>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</si>
  <si>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</si>
  <si>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</si>
  <si>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</si>
  <si>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</si>
  <si>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</si>
  <si>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</si>
  <si>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</si>
  <si>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</si>
  <si>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</si>
  <si>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</si>
  <si>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</si>
  <si>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</si>
  <si>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</si>
  <si>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</si>
  <si>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</si>
  <si>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</si>
  <si>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</si>
  <si>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</si>
  <si>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</si>
  <si>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</si>
  <si>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</si>
  <si>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</si>
  <si>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</si>
  <si>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</si>
  <si>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</si>
  <si>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</si>
  <si>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</si>
  <si>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</si>
  <si>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</si>
  <si>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</si>
  <si>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</si>
  <si>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</si>
  <si>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</si>
  <si>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</si>
  <si>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</si>
  <si>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</si>
  <si>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</si>
  <si>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</si>
  <si>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</si>
  <si>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</si>
  <si>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</si>
  <si>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</si>
  <si>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</si>
  <si>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</si>
  <si>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</si>
  <si>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</si>
  <si>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</si>
  <si>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</si>
  <si>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</si>
  <si>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</si>
  <si>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</si>
  <si>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</si>
  <si>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</si>
  <si>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</si>
  <si>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</si>
  <si>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</si>
  <si>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</si>
  <si>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</si>
  <si>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</si>
  <si>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</si>
  <si>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</si>
  <si>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</si>
  <si>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</si>
  <si>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</si>
  <si>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</si>
  <si>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</si>
  <si>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</si>
  <si>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</si>
  <si>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</si>
  <si>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</si>
  <si>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</si>
  <si>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</si>
  <si>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</si>
  <si>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</si>
  <si>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</si>
  <si>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</si>
  <si>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</si>
  <si>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</si>
  <si>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</si>
  <si>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</si>
  <si>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</si>
  <si>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</si>
  <si>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</si>
  <si>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</si>
  <si>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</si>
  <si>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</si>
  <si>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</si>
  <si>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</si>
  <si>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</si>
  <si>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</si>
  <si>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</si>
  <si>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</si>
  <si>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</si>
  <si>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</si>
  <si>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</si>
  <si>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</si>
  <si>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</si>
  <si>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</si>
  <si>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</si>
  <si>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</si>
  <si>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</si>
  <si>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</si>
  <si>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</si>
  <si>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</si>
  <si>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</si>
  <si>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</si>
  <si>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</si>
  <si>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</si>
  <si>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</si>
  <si>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</si>
  <si>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</si>
  <si>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</si>
  <si>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</si>
  <si>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</si>
  <si>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</si>
  <si>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</si>
  <si>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</si>
  <si>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</si>
  <si>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</si>
  <si>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</si>
  <si>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</si>
  <si>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</si>
  <si>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</si>
  <si>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</si>
  <si>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</si>
  <si>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</si>
  <si>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</si>
  <si>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</si>
  <si>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</si>
  <si>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</si>
  <si>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</si>
  <si>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</si>
  <si>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</si>
  <si>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</si>
  <si>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</si>
  <si>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</si>
  <si>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</si>
  <si>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</si>
  <si>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</si>
  <si>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</si>
  <si>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</si>
  <si>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</si>
  <si>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</si>
  <si>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</si>
  <si>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</si>
  <si>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</si>
  <si>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</si>
  <si>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</si>
  <si>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</si>
  <si>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</si>
  <si>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</si>
  <si>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</si>
  <si>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</si>
  <si>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</si>
  <si>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</si>
  <si>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</si>
  <si>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</si>
  <si>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</si>
  <si>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</si>
  <si>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</si>
  <si>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</si>
  <si>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</si>
  <si>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</si>
  <si>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</si>
  <si>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</si>
  <si>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</si>
  <si>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</si>
  <si>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</si>
  <si>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</si>
  <si>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</si>
  <si>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</si>
  <si>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</si>
  <si>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</si>
  <si>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</si>
  <si>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</si>
  <si>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</si>
  <si>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</si>
  <si>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</si>
  <si>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</si>
  <si>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</si>
  <si>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</si>
  <si>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</si>
  <si>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</si>
  <si>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</si>
  <si>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</si>
  <si>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</si>
  <si>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</si>
  <si>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</si>
  <si>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</si>
  <si>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</si>
  <si>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</si>
  <si>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</si>
  <si>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</si>
  <si>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</si>
  <si>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</si>
  <si>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</si>
  <si>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</si>
  <si>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</si>
  <si>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</si>
  <si>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</si>
  <si>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</si>
  <si>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</si>
  <si>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</si>
  <si>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</si>
  <si>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</si>
  <si>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</si>
  <si>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</si>
  <si>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</si>
  <si>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</si>
  <si>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</si>
  <si>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</si>
  <si>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</si>
  <si>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</si>
  <si>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</si>
  <si>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</si>
  <si>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</si>
  <si>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</si>
  <si>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</si>
  <si>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</si>
  <si>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</si>
  <si>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</si>
  <si>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</si>
  <si>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</si>
  <si>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</si>
  <si>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</si>
  <si>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</si>
  <si>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</si>
  <si>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</si>
  <si>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</si>
  <si>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</si>
  <si>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</si>
  <si>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</si>
  <si>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</si>
  <si>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</si>
  <si>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</si>
  <si>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</si>
  <si>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</si>
  <si>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</si>
  <si>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</si>
  <si>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</si>
  <si>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</si>
  <si>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</si>
  <si>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</si>
  <si>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</si>
  <si>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</si>
  <si>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</si>
  <si>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</si>
  <si>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</si>
  <si>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</si>
  <si>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</si>
  <si>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</si>
  <si>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</si>
  <si>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</si>
  <si>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</si>
  <si>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</si>
  <si>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</si>
  <si>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</si>
  <si>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</si>
  <si>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</si>
  <si>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</si>
  <si>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</si>
  <si>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</si>
  <si>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</si>
  <si>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</si>
  <si>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</si>
  <si>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</si>
  <si>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</si>
  <si>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</si>
  <si>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</si>
  <si>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</si>
  <si>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</si>
  <si>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</si>
  <si>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</si>
  <si>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</si>
  <si>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</si>
  <si>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</si>
  <si>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</si>
  <si>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</si>
  <si>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</si>
  <si>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</si>
  <si>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</si>
  <si>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</si>
  <si>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</si>
  <si>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</si>
  <si>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</si>
  <si>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</si>
  <si>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</si>
  <si>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</si>
  <si>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</si>
  <si>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</si>
  <si>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</si>
  <si>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</si>
  <si>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</si>
  <si>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</si>
  <si>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</si>
  <si>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</si>
  <si>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</si>
  <si>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</si>
  <si>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</si>
  <si>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</si>
  <si>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</si>
  <si>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</si>
  <si>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</si>
  <si>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</si>
  <si>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</si>
  <si>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</si>
  <si>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</si>
  <si>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</si>
  <si>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</si>
  <si>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</si>
  <si>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</si>
  <si>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</si>
  <si>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</si>
  <si>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</si>
  <si>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</si>
  <si>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</si>
  <si>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</si>
  <si>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</si>
  <si>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</si>
  <si>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</si>
  <si>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</si>
  <si>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</si>
  <si>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</si>
  <si>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</si>
  <si>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</si>
  <si>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</si>
  <si>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</si>
  <si>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</si>
  <si>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</si>
  <si>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</si>
  <si>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</si>
  <si>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</si>
  <si>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</si>
  <si>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</si>
  <si>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</si>
  <si>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</si>
  <si>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</si>
  <si>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</si>
  <si>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</si>
  <si>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</si>
  <si>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</si>
  <si>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</si>
  <si>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</si>
  <si>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</si>
  <si>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</si>
  <si>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</si>
  <si>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</si>
  <si>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</si>
  <si>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</si>
  <si>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</si>
  <si>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</si>
  <si>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</si>
  <si>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</si>
  <si>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</si>
  <si>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</si>
  <si>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</si>
  <si>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</si>
  <si>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</si>
  <si>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</si>
  <si>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</si>
  <si>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</si>
  <si>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</si>
  <si>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</si>
  <si>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</si>
  <si>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</si>
  <si>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</si>
  <si>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</si>
  <si>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</si>
  <si>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</si>
  <si>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</si>
  <si>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</si>
  <si>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</si>
  <si>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</si>
  <si>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</si>
  <si>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</si>
  <si>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</si>
  <si>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</si>
  <si>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</si>
  <si>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</si>
  <si>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</si>
  <si>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</si>
  <si>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</si>
  <si>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</si>
  <si>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</si>
  <si>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</si>
  <si>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</si>
  <si>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</si>
  <si>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</si>
  <si>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</si>
  <si>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</si>
  <si>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</si>
  <si>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</si>
  <si>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</si>
  <si>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</si>
  <si>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</si>
  <si>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</si>
  <si>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</si>
  <si>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</si>
  <si>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</si>
  <si>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</si>
  <si>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</si>
  <si>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</si>
  <si>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</si>
  <si>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</si>
  <si>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</si>
  <si>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</si>
  <si>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</si>
  <si>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</si>
  <si>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</si>
  <si>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</si>
  <si>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</si>
  <si>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</si>
  <si>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</si>
  <si>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</si>
  <si>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</si>
  <si>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</si>
  <si>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</si>
  <si>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</si>
  <si>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</si>
  <si>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</si>
  <si>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</si>
  <si>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</si>
  <si>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</si>
  <si>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</si>
  <si>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</si>
  <si>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</si>
  <si>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</si>
  <si>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</si>
  <si>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</si>
  <si>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</si>
  <si>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</si>
  <si>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</si>
  <si>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</si>
  <si>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</si>
  <si>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</si>
  <si>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</si>
  <si>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</si>
  <si>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</si>
  <si>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</si>
  <si>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</si>
  <si>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</si>
  <si>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</si>
  <si>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</si>
  <si>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</si>
  <si>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</si>
  <si>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</si>
  <si>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</si>
  <si>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</si>
  <si>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</si>
  <si>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</si>
  <si>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</si>
  <si>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</si>
  <si>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</si>
  <si>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</si>
  <si>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</si>
  <si>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</si>
  <si>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</si>
  <si>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</si>
  <si>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</si>
  <si>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</si>
  <si>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</si>
  <si>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</si>
  <si>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</si>
  <si>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</si>
  <si>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</si>
  <si>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</si>
  <si>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</si>
  <si>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</si>
  <si>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</si>
  <si>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</si>
  <si>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</si>
  <si>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</si>
  <si>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</si>
  <si>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</si>
  <si>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</si>
  <si>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</si>
  <si>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</si>
  <si>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</si>
  <si>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</si>
  <si>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</si>
  <si>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</si>
  <si>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</si>
  <si>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</si>
  <si>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</si>
  <si>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</si>
  <si>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</si>
  <si>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</si>
  <si>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</si>
  <si>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</si>
  <si>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</si>
  <si>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</si>
  <si>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</si>
  <si>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</si>
  <si>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</si>
  <si>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</si>
  <si>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</si>
  <si>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</si>
  <si>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</si>
  <si>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</si>
  <si>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</si>
  <si>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</si>
  <si>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</si>
  <si>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</si>
  <si>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</si>
  <si>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</si>
  <si>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</si>
  <si>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</si>
  <si>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</si>
  <si>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</si>
  <si>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</si>
  <si>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</si>
  <si>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</si>
  <si>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</si>
  <si>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</si>
  <si>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</si>
  <si>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</si>
  <si>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</si>
  <si>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</si>
  <si>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</si>
  <si>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</si>
  <si>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</si>
  <si>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</si>
  <si>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</si>
  <si>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</si>
  <si>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</si>
  <si>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</si>
  <si>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</si>
  <si>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</si>
  <si>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</si>
  <si>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</si>
  <si>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</si>
  <si>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</si>
  <si>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</si>
  <si>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</si>
  <si>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</si>
  <si>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</si>
  <si>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</si>
  <si>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</si>
  <si>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</si>
  <si>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</si>
  <si>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</si>
  <si>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</si>
  <si>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</si>
  <si>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</si>
  <si>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</si>
  <si>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</si>
  <si>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</si>
  <si>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</si>
  <si>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</si>
  <si>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</si>
  <si>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</si>
  <si>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</si>
  <si>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</si>
  <si>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</si>
  <si>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</si>
  <si>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</si>
  <si>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</si>
  <si>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</si>
  <si>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</si>
  <si>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</si>
  <si>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</si>
  <si>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</si>
  <si>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</si>
  <si>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</si>
  <si>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</si>
  <si>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</si>
  <si>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</si>
  <si>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</si>
  <si>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</si>
  <si>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</si>
  <si>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</si>
  <si>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</si>
  <si>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</si>
  <si>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</si>
  <si>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</si>
  <si>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</si>
  <si>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</si>
  <si>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</si>
  <si>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</si>
  <si>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</si>
  <si>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</si>
  <si>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</si>
  <si>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</si>
  <si>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</si>
  <si>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</si>
  <si>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</si>
  <si>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</si>
  <si>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</si>
  <si>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</si>
  <si>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</si>
  <si>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</si>
  <si>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</si>
  <si>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</si>
  <si>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</si>
  <si>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</si>
  <si>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</si>
  <si>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</si>
  <si>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</si>
  <si>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</si>
  <si>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</si>
  <si>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</si>
  <si>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</si>
  <si>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</si>
  <si>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</si>
  <si>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</si>
  <si>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</si>
  <si>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</si>
  <si>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</si>
  <si>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</si>
  <si>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</si>
  <si>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</si>
  <si>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</si>
  <si>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</si>
  <si>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</si>
  <si>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</si>
  <si>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</si>
  <si>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</si>
  <si>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</si>
  <si>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</si>
  <si>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</si>
  <si>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</si>
  <si>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</si>
  <si>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</si>
  <si>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</si>
  <si>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</si>
  <si>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</si>
  <si>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</si>
  <si>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</si>
  <si>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</si>
  <si>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</si>
  <si>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</si>
  <si>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</si>
  <si>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</si>
  <si>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</si>
  <si>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</si>
  <si>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</si>
  <si>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</si>
  <si>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</si>
  <si>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</si>
  <si>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</si>
  <si>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</si>
  <si>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</si>
  <si>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</si>
  <si>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</si>
  <si>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</si>
  <si>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</si>
  <si>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</si>
  <si>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</si>
  <si>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</si>
  <si>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</si>
  <si>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</si>
  <si>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</si>
  <si>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</si>
  <si>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</si>
  <si>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</si>
  <si>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</si>
  <si>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</si>
  <si>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</si>
  <si>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</si>
  <si>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</si>
  <si>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</si>
  <si>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</si>
  <si>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</si>
  <si>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</si>
  <si>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</si>
  <si>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</si>
  <si>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</si>
  <si>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</si>
  <si>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</si>
  <si>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</si>
  <si>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</si>
  <si>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</si>
  <si>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</si>
  <si>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</si>
  <si>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</si>
  <si>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</si>
  <si>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</si>
  <si>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</si>
  <si>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</si>
  <si>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</si>
  <si>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</si>
  <si>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</si>
  <si>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</si>
  <si>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</si>
  <si>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</si>
  <si>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</si>
  <si>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</si>
  <si>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</si>
  <si>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</si>
  <si>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</si>
  <si>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</si>
  <si>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</si>
  <si>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</si>
  <si>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</si>
  <si>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</si>
  <si>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</si>
  <si>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</si>
  <si>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</si>
  <si>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</si>
  <si>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</si>
  <si>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</si>
  <si>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</si>
  <si>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</si>
  <si>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</si>
  <si>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</si>
  <si>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</si>
  <si>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</si>
  <si>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</si>
  <si>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</si>
  <si>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</si>
  <si>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</si>
  <si>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</si>
  <si>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</si>
  <si>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</si>
  <si>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</si>
  <si>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</si>
  <si>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</si>
  <si>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</si>
  <si>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</si>
  <si>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</si>
  <si>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</si>
  <si>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</si>
  <si>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</si>
  <si>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</si>
  <si>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</si>
  <si>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</si>
  <si>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</si>
  <si>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</si>
  <si>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</si>
  <si>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</si>
  <si>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</si>
  <si>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</si>
  <si>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</si>
  <si>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</si>
  <si>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</si>
  <si>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</si>
  <si>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</si>
  <si>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</si>
  <si>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</si>
  <si>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</si>
  <si>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</si>
  <si>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</si>
  <si>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</si>
  <si>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</si>
  <si>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</si>
  <si>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</si>
  <si>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</si>
  <si>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</si>
  <si>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</si>
  <si>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</si>
  <si>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</si>
  <si>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</si>
  <si>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</si>
  <si>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</si>
  <si>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</si>
  <si>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</si>
  <si>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</si>
  <si>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</si>
  <si>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</si>
  <si>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</si>
  <si>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</si>
  <si>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</si>
  <si>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</si>
  <si>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</si>
  <si>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</si>
  <si>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</si>
  <si>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</si>
  <si>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</si>
  <si>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</si>
  <si>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</si>
  <si>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</si>
  <si>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</si>
  <si>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</si>
  <si>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</si>
  <si>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</si>
  <si>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</si>
  <si>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</si>
  <si>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</si>
  <si>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</si>
  <si>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</si>
  <si>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</si>
  <si>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</si>
  <si>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</si>
  <si>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</si>
  <si>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</si>
  <si>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</si>
  <si>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</si>
  <si>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</si>
  <si>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</si>
  <si>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</si>
  <si>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</si>
  <si>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</si>
  <si>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</si>
  <si>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</si>
  <si>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</si>
  <si>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</si>
  <si>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</si>
  <si>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</si>
  <si>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</si>
  <si>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</si>
  <si>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</si>
  <si>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</si>
  <si>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</si>
  <si>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</si>
  <si>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</si>
  <si>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</si>
  <si>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</si>
  <si>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</si>
  <si>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</si>
  <si>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</si>
  <si>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</si>
  <si>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</si>
  <si>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</si>
  <si>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</si>
  <si>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</si>
  <si>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</si>
  <si>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</si>
  <si>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</si>
  <si>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</si>
  <si>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</si>
  <si>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</si>
  <si>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</si>
  <si>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</si>
  <si>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</si>
  <si>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</si>
  <si>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</si>
  <si>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</si>
  <si>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</si>
  <si>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</si>
  <si>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</si>
  <si>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</si>
  <si>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</si>
  <si>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</si>
  <si>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</si>
  <si>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</si>
  <si>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</si>
  <si>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</si>
  <si>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</si>
  <si>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</si>
  <si>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</si>
  <si>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</si>
  <si>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</si>
  <si>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</si>
  <si>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</si>
  <si>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</si>
  <si>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</si>
  <si>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</si>
  <si>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</si>
  <si>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</si>
  <si>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</si>
  <si>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</si>
  <si>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</si>
  <si>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</si>
  <si>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</si>
  <si>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</si>
  <si>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</si>
  <si>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</si>
  <si>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</si>
  <si>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</si>
  <si>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</si>
  <si>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</si>
  <si>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</si>
  <si>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</si>
  <si>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</si>
  <si>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</si>
  <si>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</si>
  <si>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</si>
  <si>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</si>
  <si>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</si>
  <si>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</si>
  <si>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</si>
  <si>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</si>
  <si>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</si>
  <si>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</si>
  <si>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</si>
  <si>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</si>
  <si>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</si>
  <si>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</si>
  <si>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</si>
  <si>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</si>
  <si>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</si>
  <si>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</si>
  <si>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</si>
  <si>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</si>
  <si>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</si>
  <si>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</si>
  <si>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</si>
  <si>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</si>
  <si>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</si>
  <si>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</si>
  <si>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</si>
  <si>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</si>
  <si>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</si>
  <si>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</si>
  <si>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</si>
  <si>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</si>
  <si>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</si>
  <si>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</si>
  <si>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</si>
  <si>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</si>
  <si>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</si>
  <si>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</si>
  <si>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</si>
  <si>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</si>
  <si>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</si>
  <si>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</si>
  <si>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</si>
  <si>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</si>
  <si>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</si>
  <si>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</si>
  <si>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</si>
  <si>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</si>
  <si>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</si>
  <si>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</si>
  <si>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</si>
  <si>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</si>
  <si>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</si>
  <si>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</si>
  <si>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</si>
  <si>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</si>
  <si>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</si>
  <si>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</si>
  <si>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</si>
  <si>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</si>
  <si>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</si>
  <si>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</si>
  <si>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</si>
  <si>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</si>
  <si>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</si>
  <si>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</si>
  <si>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</si>
  <si>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</si>
  <si>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</si>
  <si>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</si>
  <si>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</si>
  <si>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</si>
  <si>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</si>
  <si>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</si>
  <si>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</si>
  <si>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</si>
  <si>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</si>
  <si>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</si>
  <si>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</si>
  <si>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</si>
  <si>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</si>
  <si>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</si>
  <si>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</si>
  <si>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</si>
  <si>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</si>
  <si>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</si>
  <si>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</si>
  <si>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</si>
  <si>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</si>
  <si>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</si>
  <si>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</si>
  <si>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</si>
  <si>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</si>
  <si>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</si>
  <si>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</si>
  <si>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</si>
  <si>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</si>
  <si>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</si>
  <si>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</si>
  <si>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</si>
  <si>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</si>
  <si>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</si>
  <si>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</si>
  <si>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</si>
  <si>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</si>
  <si>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</si>
  <si>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</si>
  <si>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</si>
  <si>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</si>
  <si>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</si>
  <si>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</si>
  <si>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</si>
  <si>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</si>
  <si>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</si>
  <si>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</si>
  <si>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</si>
  <si>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</si>
  <si>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</si>
  <si>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</si>
  <si>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</si>
  <si>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</si>
  <si>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</si>
  <si>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</si>
  <si>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</si>
  <si>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</si>
  <si>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</si>
  <si>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</si>
  <si>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</si>
  <si>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</si>
  <si>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</si>
  <si>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</si>
  <si>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</si>
  <si>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</si>
  <si>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</si>
  <si>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</si>
  <si>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</si>
  <si>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</si>
  <si>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</si>
  <si>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</si>
  <si>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</si>
  <si>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</si>
  <si>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</si>
  <si>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</si>
  <si>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</si>
  <si>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</si>
  <si>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</si>
  <si>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</si>
  <si>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</si>
  <si>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</si>
  <si>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</si>
  <si>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</si>
  <si>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</si>
  <si>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</si>
  <si>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</si>
  <si>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</si>
  <si>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</si>
  <si>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</si>
  <si>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</si>
  <si>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</si>
  <si>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</si>
  <si>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</si>
  <si>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</si>
  <si>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</si>
  <si>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</si>
  <si>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</si>
  <si>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</si>
  <si>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</si>
  <si>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</si>
  <si>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</si>
  <si>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</si>
  <si>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</si>
  <si>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</si>
  <si>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</si>
  <si>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</si>
  <si>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</si>
  <si>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</si>
  <si>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</si>
  <si>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</si>
  <si>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</si>
  <si>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</si>
  <si>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</si>
  <si>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</si>
  <si>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</si>
  <si>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</si>
  <si>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</si>
  <si>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</si>
  <si>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</si>
  <si>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</si>
  <si>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</si>
  <si>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</si>
  <si>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</si>
  <si>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</si>
  <si>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</si>
  <si>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</si>
  <si>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</si>
  <si>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</si>
  <si>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</si>
  <si>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</si>
  <si>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</si>
  <si>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</si>
  <si>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</si>
  <si>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</si>
  <si>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</si>
  <si>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</si>
  <si>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</si>
  <si>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</si>
  <si>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</si>
  <si>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</si>
  <si>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</si>
  <si>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</si>
  <si>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</si>
  <si>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</si>
  <si>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</si>
  <si>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</si>
  <si>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</si>
  <si>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</si>
  <si>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</si>
  <si>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</si>
  <si>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</si>
  <si>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</si>
  <si>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</si>
  <si>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</si>
  <si>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</si>
  <si>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</si>
  <si>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</si>
  <si>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</si>
  <si>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</si>
  <si>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</si>
  <si>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</si>
  <si>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</si>
  <si>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</si>
  <si>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</si>
  <si>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</si>
  <si>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</si>
  <si>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</si>
  <si>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</si>
  <si>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</si>
  <si>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</si>
  <si>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</si>
  <si>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</si>
  <si>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</si>
  <si>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</si>
  <si>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</si>
  <si>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</si>
  <si>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</si>
  <si>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</si>
  <si>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</si>
  <si>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</si>
  <si>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</si>
  <si>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</si>
  <si>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</si>
  <si>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</si>
  <si>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</si>
  <si>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</si>
  <si>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</si>
  <si>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</si>
  <si>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</si>
  <si>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</si>
  <si>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</si>
  <si>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</si>
  <si>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</si>
  <si>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</si>
  <si>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</si>
  <si>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</si>
  <si>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</si>
  <si>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</si>
  <si>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</si>
  <si>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</si>
  <si>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</si>
  <si>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</si>
  <si>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</si>
  <si>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</si>
  <si>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</si>
  <si>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</si>
  <si>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</si>
  <si>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</si>
  <si>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</si>
  <si>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</si>
  <si>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</si>
  <si>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</si>
  <si>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</si>
  <si>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</si>
  <si>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</si>
  <si>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</si>
  <si>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</si>
  <si>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</si>
  <si>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</si>
  <si>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</si>
  <si>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</si>
  <si>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</si>
  <si>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</si>
  <si>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</si>
  <si>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</si>
  <si>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</si>
  <si>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</si>
  <si>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</si>
  <si>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</si>
  <si>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</si>
  <si>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</si>
  <si>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</si>
  <si>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</si>
  <si>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</si>
  <si>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</si>
  <si>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</si>
  <si>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</si>
  <si>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</si>
  <si>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</si>
  <si>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</si>
  <si>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</si>
  <si>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</si>
  <si>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</si>
  <si>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</si>
  <si>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</si>
  <si>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</si>
  <si>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</si>
  <si>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</si>
  <si>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</si>
  <si>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</si>
  <si>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</si>
  <si>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</si>
  <si>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</si>
  <si>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</si>
  <si>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</si>
  <si>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</si>
  <si>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</si>
  <si>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</si>
  <si>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</si>
  <si>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</si>
  <si>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</si>
  <si>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</si>
  <si>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</si>
  <si>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</si>
  <si>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</si>
  <si>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</si>
  <si>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</si>
  <si>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</si>
  <si>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</si>
  <si>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</si>
  <si>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</si>
  <si>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</si>
  <si>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</si>
  <si>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</si>
  <si>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</si>
  <si>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</si>
  <si>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</si>
  <si>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</si>
  <si>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</si>
  <si>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</si>
  <si>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</si>
  <si>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</si>
  <si>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</si>
  <si>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</si>
  <si>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</si>
  <si>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</si>
  <si>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</si>
  <si>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</si>
  <si>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</si>
  <si>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</si>
  <si>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</si>
  <si>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</si>
  <si>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</si>
  <si>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</si>
  <si>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</si>
  <si>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</si>
  <si>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</si>
  <si>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</si>
  <si>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</si>
  <si>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</si>
  <si>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</si>
  <si>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</si>
  <si>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</si>
  <si>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</si>
  <si>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</si>
  <si>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</si>
  <si>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</si>
  <si>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</si>
  <si>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</si>
  <si>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</si>
  <si>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</si>
  <si>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</si>
  <si>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</si>
  <si>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</si>
  <si>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</si>
  <si>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</si>
  <si>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</si>
  <si>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</si>
  <si>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</si>
  <si>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</si>
  <si>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</si>
  <si>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</si>
  <si>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</si>
  <si>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</si>
  <si>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</si>
  <si>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</si>
  <si>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</si>
  <si>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</si>
  <si>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</si>
  <si>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</si>
  <si>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</si>
  <si>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</si>
  <si>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</si>
  <si>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</si>
  <si>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</si>
  <si>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</si>
  <si>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</si>
  <si>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</si>
  <si>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</si>
  <si>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</si>
  <si>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</si>
  <si>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</si>
  <si>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</si>
  <si>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</si>
  <si>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</si>
  <si>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</si>
  <si>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</si>
  <si>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</si>
  <si>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</si>
  <si>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</si>
  <si>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</si>
  <si>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</si>
  <si>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</si>
  <si>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</si>
  <si>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</si>
  <si>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</si>
  <si>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</si>
  <si>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</si>
  <si>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</si>
  <si>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</si>
  <si>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</si>
  <si>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</si>
  <si>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</si>
  <si>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</si>
  <si>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</si>
  <si>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</si>
  <si>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</si>
  <si>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</si>
  <si>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</si>
  <si>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</si>
  <si>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</si>
  <si>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</si>
  <si>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</si>
  <si>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</si>
  <si>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</si>
  <si>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</si>
  <si>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</si>
  <si>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</si>
  <si>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</si>
  <si>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</si>
  <si>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</si>
  <si>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</si>
  <si>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</si>
  <si>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</si>
  <si>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</si>
  <si>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</si>
  <si>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</si>
  <si>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</si>
  <si>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</si>
  <si>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</si>
  <si>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</si>
  <si>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</si>
  <si>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</si>
  <si>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</si>
  <si>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</si>
  <si>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</si>
  <si>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</si>
  <si>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</si>
  <si>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</si>
  <si>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</si>
  <si>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</si>
  <si>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</si>
  <si>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</si>
  <si>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</si>
  <si>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</si>
  <si>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</si>
  <si>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</si>
  <si>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</si>
  <si>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</si>
  <si>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</si>
  <si>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</si>
  <si>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</si>
  <si>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</si>
  <si>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</si>
  <si>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</si>
  <si>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</si>
  <si>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</si>
  <si>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</si>
  <si>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</si>
  <si>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</si>
  <si>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</si>
  <si>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</si>
  <si>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</si>
  <si>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</si>
  <si>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</si>
  <si>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</si>
  <si>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</si>
  <si>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</si>
  <si>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</si>
  <si>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</si>
  <si>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</si>
  <si>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</si>
  <si>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</si>
  <si>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</si>
  <si>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</si>
  <si>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</si>
  <si>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</si>
  <si>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</si>
  <si>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</si>
  <si>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</si>
  <si>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</si>
  <si>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</si>
  <si>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</si>
  <si>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</si>
  <si>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</si>
  <si>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</si>
  <si>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</si>
  <si>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</si>
  <si>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</si>
  <si>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</si>
  <si>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</si>
  <si>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</si>
  <si>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</si>
  <si>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</si>
  <si>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</si>
  <si>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</si>
  <si>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</si>
  <si>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</si>
  <si>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</si>
  <si>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</si>
  <si>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</si>
  <si>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</si>
  <si>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</si>
  <si>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</si>
  <si>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</si>
  <si>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</si>
  <si>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</si>
  <si>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</si>
  <si>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</si>
  <si>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</si>
  <si>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</si>
  <si>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</si>
  <si>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</si>
  <si>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</si>
  <si>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</si>
  <si>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</si>
  <si>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</si>
  <si>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</si>
  <si>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</si>
  <si>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</si>
  <si>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</si>
  <si>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</si>
  <si>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</si>
  <si>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</si>
  <si>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</si>
  <si>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</si>
  <si>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</si>
  <si>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</si>
  <si>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</si>
  <si>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</si>
  <si>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</si>
  <si>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</si>
  <si>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</si>
  <si>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</si>
  <si>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</si>
  <si>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</si>
  <si>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</si>
  <si>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</si>
  <si>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</si>
  <si>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</si>
  <si>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</si>
  <si>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</si>
  <si>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</si>
  <si>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</si>
  <si>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</si>
  <si>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</si>
  <si>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</si>
  <si>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</si>
  <si>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</si>
  <si>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</si>
  <si>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</si>
  <si>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</si>
  <si>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</si>
  <si>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</si>
  <si>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</si>
  <si>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</si>
  <si>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</si>
  <si>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</si>
  <si>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</si>
  <si>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</si>
  <si>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</si>
  <si>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</si>
  <si>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</si>
  <si>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</si>
  <si>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</si>
  <si>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</si>
  <si>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</si>
  <si>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</si>
  <si>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</si>
  <si>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</si>
  <si>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</si>
  <si>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</si>
  <si>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</si>
  <si>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</si>
  <si>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</si>
  <si>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</si>
  <si>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</si>
  <si>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</si>
  <si>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</si>
  <si>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</si>
  <si>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</si>
  <si>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</si>
  <si>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</si>
  <si>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</si>
  <si>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</si>
  <si>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</si>
  <si>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</si>
  <si>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</si>
  <si>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</si>
  <si>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</si>
  <si>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</si>
  <si>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</si>
  <si>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</si>
  <si>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</si>
  <si>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</si>
  <si>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</si>
  <si>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</si>
  <si>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</si>
  <si>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</si>
  <si>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</si>
  <si>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</si>
  <si>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</si>
  <si>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</si>
  <si>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</si>
  <si>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</si>
  <si>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</si>
  <si>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</si>
  <si>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</si>
  <si>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</si>
  <si>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</si>
  <si>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</si>
  <si>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</si>
  <si>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</si>
  <si>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</si>
  <si>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</si>
  <si>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</si>
  <si>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</si>
  <si>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</si>
  <si>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</si>
  <si>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</si>
  <si>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</si>
  <si>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</si>
  <si>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</si>
  <si>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</si>
  <si>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</si>
  <si>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</si>
  <si>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</si>
  <si>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</si>
  <si>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</si>
  <si>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</si>
  <si>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</si>
  <si>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</si>
  <si>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</si>
  <si>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</si>
  <si>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</si>
  <si>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</si>
  <si>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</si>
  <si>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</si>
  <si>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</si>
  <si>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</si>
  <si>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</si>
  <si>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</si>
  <si>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</si>
  <si>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</si>
  <si>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</si>
  <si>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</si>
  <si>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</si>
  <si>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</si>
  <si>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</si>
  <si>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</si>
  <si>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</si>
  <si>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</si>
  <si>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</si>
  <si>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</si>
  <si>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</si>
  <si>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</si>
  <si>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</si>
  <si>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</si>
  <si>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</si>
  <si>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</si>
  <si>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</si>
  <si>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</si>
  <si>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</si>
  <si>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</si>
  <si>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</si>
  <si>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</si>
  <si>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</si>
  <si>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</si>
  <si>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</si>
  <si>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</si>
  <si>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</si>
  <si>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</si>
  <si>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</si>
  <si>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</si>
  <si>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</si>
  <si>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</si>
  <si>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</si>
  <si>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</si>
  <si>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</si>
  <si>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</si>
  <si>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</si>
  <si>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</si>
  <si>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</si>
  <si>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</si>
  <si>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</si>
  <si>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</si>
  <si>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</si>
  <si>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</si>
  <si>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</si>
  <si>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</si>
  <si>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</si>
  <si>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</si>
  <si>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</si>
  <si>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</si>
  <si>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</si>
  <si>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</si>
  <si>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</si>
  <si>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</si>
  <si>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</si>
  <si>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</si>
  <si>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</si>
  <si>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</si>
  <si>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</si>
  <si>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</si>
  <si>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</si>
  <si>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</si>
  <si>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</si>
  <si>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</si>
  <si>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</si>
  <si>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</si>
  <si>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</si>
  <si>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</si>
  <si>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</si>
  <si>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</si>
  <si>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</si>
  <si>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</si>
  <si>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</si>
  <si>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</si>
  <si>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</si>
  <si>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</si>
  <si>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</si>
  <si>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</si>
  <si>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</si>
  <si>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</si>
  <si>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</si>
  <si>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</si>
  <si>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</si>
  <si>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</si>
  <si>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</si>
  <si>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</si>
  <si>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</si>
  <si>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</si>
  <si>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</si>
  <si>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</si>
  <si>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</si>
  <si>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</si>
  <si>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</si>
  <si>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</si>
  <si>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</si>
  <si>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</si>
  <si>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</si>
  <si>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</si>
  <si>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</si>
  <si>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</si>
  <si>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</si>
  <si>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</si>
  <si>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</si>
  <si>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</si>
  <si>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</si>
  <si>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</si>
  <si>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</si>
  <si>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</si>
  <si>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</si>
  <si>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</si>
  <si>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</si>
  <si>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</si>
  <si>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</si>
  <si>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</si>
  <si>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</si>
  <si>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</si>
  <si>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</si>
  <si>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</si>
  <si>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</si>
  <si>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</si>
  <si>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</si>
  <si>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</si>
  <si>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</si>
  <si>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</si>
  <si>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</si>
  <si>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</si>
  <si>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</si>
  <si>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</si>
  <si>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</si>
  <si>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</si>
  <si>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</si>
  <si>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</si>
  <si>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</si>
  <si>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</si>
  <si>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</si>
  <si>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</si>
  <si>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</si>
  <si>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</si>
  <si>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</si>
  <si>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</si>
  <si>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</si>
  <si>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</si>
  <si>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</si>
  <si>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</si>
  <si>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</si>
  <si>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</si>
  <si>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</si>
  <si>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</si>
  <si>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</si>
  <si>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</si>
  <si>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</si>
  <si>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</si>
  <si>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</si>
  <si>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</si>
  <si>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</si>
  <si>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</si>
  <si>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</si>
  <si>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</si>
  <si>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</si>
  <si>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</si>
  <si>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</si>
  <si>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</si>
  <si>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</si>
  <si>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</si>
  <si>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</si>
  <si>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</si>
  <si>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</si>
  <si>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</si>
  <si>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</si>
  <si>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</si>
  <si>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</si>
  <si>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</si>
  <si>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</si>
  <si>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</si>
  <si>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</si>
  <si>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</si>
  <si>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</si>
  <si>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</si>
  <si>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</si>
  <si>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</si>
  <si>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</si>
  <si>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</si>
  <si>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</si>
  <si>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</si>
  <si>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</si>
  <si>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</si>
  <si>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</si>
  <si>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</si>
  <si>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</si>
  <si>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</si>
  <si>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</si>
  <si>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</si>
  <si>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</si>
  <si>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</si>
  <si>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</si>
  <si>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</si>
  <si>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</si>
  <si>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</si>
  <si>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</si>
  <si>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</si>
  <si>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</si>
  <si>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</si>
  <si>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</si>
  <si>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</si>
  <si>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</si>
  <si>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</si>
  <si>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</si>
  <si>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</si>
  <si>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</si>
  <si>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</si>
  <si>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</si>
  <si>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</si>
  <si>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</si>
  <si>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</si>
  <si>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</si>
  <si>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</si>
  <si>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</si>
  <si>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</si>
  <si>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</si>
  <si>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</si>
  <si>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</si>
  <si>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</si>
  <si>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</si>
  <si>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</si>
  <si>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</si>
  <si>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</si>
  <si>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</si>
  <si>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</si>
  <si>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</si>
  <si>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</si>
  <si>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</si>
  <si>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</si>
  <si>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</si>
  <si>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</si>
  <si>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</si>
  <si>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</si>
  <si>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</si>
  <si>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</si>
  <si>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</si>
  <si>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</si>
  <si>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</si>
  <si>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</si>
  <si>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</si>
  <si>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</si>
  <si>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</si>
  <si>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</si>
  <si>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</si>
  <si>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</si>
  <si>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</si>
  <si>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</si>
  <si>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</si>
  <si>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</si>
  <si>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</si>
  <si>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</si>
  <si>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</si>
  <si>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</si>
  <si>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</si>
  <si>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</si>
  <si>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</si>
  <si>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</si>
  <si>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</si>
  <si>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</si>
  <si>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</si>
  <si>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</si>
  <si>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</si>
  <si>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</si>
  <si>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</si>
  <si>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</si>
  <si>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</si>
  <si>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</si>
  <si>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</si>
  <si>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</si>
  <si>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</si>
  <si>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</si>
  <si>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</si>
  <si>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</si>
  <si>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</si>
  <si>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</si>
  <si>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</si>
  <si>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</si>
  <si>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</si>
  <si>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</si>
  <si>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</si>
  <si>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</si>
  <si>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</si>
  <si>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</si>
  <si>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</si>
  <si>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</si>
  <si>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</si>
  <si>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</si>
  <si>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</si>
  <si>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</si>
  <si>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</si>
  <si>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</si>
  <si>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</si>
  <si>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</si>
  <si>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</si>
  <si>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</si>
  <si>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</si>
  <si>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</si>
  <si>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</si>
  <si>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</si>
  <si>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</si>
  <si>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</si>
  <si>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</si>
  <si>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</si>
  <si>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</si>
  <si>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</si>
  <si>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</si>
  <si>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</si>
  <si>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</si>
  <si>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</si>
  <si>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</si>
  <si>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</si>
  <si>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</si>
  <si>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</si>
  <si>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</si>
  <si>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</si>
  <si>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</si>
  <si>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</si>
  <si>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</si>
  <si>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</si>
  <si>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</si>
  <si>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</si>
  <si>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</si>
  <si>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</si>
  <si>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</si>
  <si>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</si>
  <si>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</si>
  <si>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</si>
  <si>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</si>
  <si>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</si>
  <si>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</si>
  <si>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</si>
  <si>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</si>
  <si>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</si>
  <si>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</si>
  <si>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</si>
  <si>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</si>
  <si>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</si>
  <si>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</si>
  <si>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</si>
  <si>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</si>
  <si>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</si>
  <si>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</si>
  <si>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</si>
  <si>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</si>
  <si>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</si>
  <si>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</si>
  <si>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</si>
  <si>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</si>
  <si>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</si>
  <si>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</si>
  <si>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</si>
  <si>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</si>
  <si>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</si>
  <si>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</si>
  <si>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</si>
  <si>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</si>
  <si>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</si>
  <si>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</si>
  <si>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</si>
  <si>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</si>
  <si>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</si>
  <si>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</si>
  <si>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</si>
  <si>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</si>
  <si>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</si>
  <si>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</si>
  <si>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</si>
  <si>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</si>
  <si>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</si>
  <si>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</si>
  <si>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</si>
  <si>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</si>
  <si>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</si>
  <si>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</si>
  <si>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</si>
  <si>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</si>
  <si>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</si>
  <si>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</si>
  <si>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</si>
  <si>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</si>
  <si>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</si>
  <si>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</si>
  <si>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</si>
  <si>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</si>
  <si>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</si>
  <si>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</si>
  <si>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</si>
  <si>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</si>
  <si>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</si>
  <si>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</si>
  <si>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</si>
  <si>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</si>
  <si>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</si>
  <si>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</si>
  <si>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</si>
  <si>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</si>
  <si>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</si>
  <si>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</si>
  <si>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</si>
  <si>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</si>
  <si>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</si>
  <si>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</si>
  <si>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</si>
  <si>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</si>
  <si>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</si>
  <si>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</si>
  <si>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</si>
  <si>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</si>
  <si>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</si>
  <si>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</si>
  <si>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</si>
  <si>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</si>
  <si>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</si>
  <si>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</si>
  <si>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</si>
  <si>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</si>
  <si>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</si>
  <si>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</si>
  <si>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</si>
  <si>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</si>
  <si>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</si>
  <si>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</si>
  <si>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</si>
  <si>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</si>
  <si>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</si>
  <si>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</si>
  <si>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</si>
  <si>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</si>
  <si>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</si>
  <si>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</si>
  <si>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</si>
  <si>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</si>
  <si>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</si>
  <si>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</si>
  <si>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</si>
  <si>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</si>
  <si>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</si>
  <si>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</si>
  <si>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</si>
  <si>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</si>
  <si>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</si>
  <si>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</si>
  <si>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</si>
  <si>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</si>
  <si>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</si>
  <si>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</si>
  <si>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</si>
  <si>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</si>
  <si>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</si>
  <si>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</si>
  <si>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</si>
  <si>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</si>
  <si>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</si>
  <si>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</si>
  <si>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</si>
  <si>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</si>
  <si>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</si>
  <si>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</si>
  <si>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</si>
  <si>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</si>
  <si>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</si>
  <si>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</si>
  <si>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</si>
  <si>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</si>
  <si>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</si>
  <si>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</si>
  <si>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</si>
  <si>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</si>
  <si>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</si>
  <si>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</si>
  <si>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</si>
  <si>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</si>
  <si>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</si>
  <si>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</si>
  <si>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</si>
  <si>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</si>
  <si>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</si>
  <si>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</si>
  <si>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</si>
  <si>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</si>
  <si>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</si>
  <si>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</si>
  <si>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</si>
  <si>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</si>
  <si>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</si>
  <si>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</si>
  <si>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</si>
  <si>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</si>
  <si>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</si>
  <si>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</si>
  <si>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</si>
  <si>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</si>
  <si>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</si>
  <si>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</si>
  <si>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</si>
  <si>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</si>
  <si>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</si>
  <si>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</si>
  <si>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</si>
  <si>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</si>
  <si>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</si>
  <si>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</si>
  <si>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</si>
  <si>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</si>
  <si>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</si>
  <si>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</si>
  <si>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</si>
  <si>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</si>
  <si>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</si>
  <si>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</si>
  <si>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</si>
  <si>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</si>
  <si>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</si>
  <si>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</si>
  <si>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</si>
  <si>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</si>
  <si>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</si>
  <si>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</si>
  <si>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</si>
  <si>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</si>
  <si>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</si>
  <si>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</si>
  <si>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</si>
  <si>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</si>
  <si>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</si>
  <si>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</si>
  <si>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</si>
  <si>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</si>
  <si>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</si>
  <si>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</si>
  <si>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</si>
  <si>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</si>
  <si>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</si>
  <si>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</si>
  <si>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</si>
  <si>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</si>
  <si>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</si>
  <si>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</si>
  <si>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</si>
  <si>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</si>
  <si>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</si>
  <si>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</si>
  <si>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</si>
  <si>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</si>
  <si>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</si>
  <si>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</si>
  <si>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</si>
  <si>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</si>
  <si>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</si>
  <si>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</si>
  <si>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</si>
  <si>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</si>
  <si>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</si>
  <si>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</si>
  <si>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</si>
  <si>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</si>
  <si>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</si>
  <si>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</si>
  <si>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</si>
  <si>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</si>
  <si>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</si>
  <si>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</si>
  <si>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</si>
  <si>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</si>
  <si>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</si>
  <si>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</si>
  <si>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</si>
  <si>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</si>
  <si>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</si>
  <si>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</si>
  <si>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</si>
  <si>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</si>
  <si>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</si>
  <si>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</si>
  <si>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</si>
  <si>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</si>
  <si>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</si>
  <si>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</si>
  <si>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</si>
  <si>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</si>
  <si>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</si>
  <si>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</si>
  <si>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</si>
  <si>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</si>
  <si>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</si>
  <si>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</si>
  <si>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</si>
  <si>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</si>
  <si>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</si>
  <si>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</si>
  <si>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</si>
  <si>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</si>
  <si>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</si>
  <si>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</si>
  <si>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</si>
  <si>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</si>
  <si>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</si>
  <si>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</si>
  <si>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</si>
  <si>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</si>
  <si>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</si>
  <si>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</si>
  <si>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</si>
  <si>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</si>
  <si>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</si>
  <si>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</si>
  <si>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</si>
  <si>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</si>
  <si>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</si>
  <si>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</si>
  <si>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</si>
  <si>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</si>
  <si>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</si>
  <si>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</si>
  <si>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</si>
  <si>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</si>
  <si>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</si>
  <si>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</si>
  <si>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</si>
  <si>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</si>
  <si>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</si>
  <si>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</si>
  <si>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</si>
  <si>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</si>
  <si>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</si>
  <si>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</si>
  <si>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</si>
  <si>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</si>
  <si>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</si>
  <si>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</si>
  <si>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</si>
  <si>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</si>
  <si>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</si>
  <si>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</si>
  <si>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</si>
  <si>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</si>
  <si>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</si>
  <si>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</si>
  <si>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</si>
  <si>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</si>
  <si>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</si>
  <si>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</si>
  <si>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</si>
  <si>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</si>
  <si>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</si>
  <si>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</si>
  <si>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</si>
  <si>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</si>
  <si>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</si>
  <si>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</si>
  <si>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</si>
  <si>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</si>
  <si>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</si>
  <si>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</si>
  <si>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</si>
  <si>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</si>
  <si>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</si>
  <si>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</si>
  <si>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</si>
  <si>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</si>
  <si>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</si>
  <si>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</si>
  <si>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</si>
  <si>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</si>
  <si>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</si>
  <si>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</si>
  <si>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</si>
  <si>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</si>
  <si>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</si>
  <si>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</si>
  <si>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</si>
  <si>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</si>
  <si>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</si>
  <si>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</si>
  <si>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</si>
  <si>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</si>
  <si>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</si>
  <si>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</si>
  <si>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</si>
  <si>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</si>
  <si>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</si>
  <si>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</si>
  <si>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</si>
  <si>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</si>
  <si>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</si>
  <si>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</si>
  <si>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</si>
  <si>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</si>
  <si>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</si>
  <si>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</si>
  <si>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</si>
  <si>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</si>
  <si>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</si>
  <si>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</si>
  <si>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</si>
  <si>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</si>
  <si>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</si>
  <si>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</si>
  <si>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</si>
  <si>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</si>
  <si>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</si>
  <si>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</si>
  <si>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</si>
  <si>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</si>
  <si>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</si>
  <si>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</si>
  <si>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</si>
  <si>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</si>
  <si>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</si>
  <si>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</si>
  <si>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</si>
  <si>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</si>
  <si>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</si>
  <si>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</si>
  <si>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</si>
  <si>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</si>
  <si>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</si>
  <si>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</si>
  <si>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</si>
  <si>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</si>
  <si>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</si>
  <si>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</si>
  <si>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</si>
  <si>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</si>
  <si>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</si>
  <si>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</si>
  <si>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</si>
  <si>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</si>
  <si>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</si>
  <si>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</si>
  <si>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</si>
  <si>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</si>
  <si>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</si>
  <si>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</si>
  <si>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</si>
  <si>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</si>
  <si>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</si>
  <si>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</si>
  <si>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</si>
  <si>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</si>
  <si>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</si>
  <si>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</si>
  <si>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</si>
  <si>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</si>
  <si>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</si>
  <si>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</si>
  <si>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</si>
  <si>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</si>
  <si>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</si>
  <si>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</si>
  <si>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</si>
  <si>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</si>
  <si>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</si>
  <si>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</si>
  <si>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</si>
  <si>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</si>
  <si>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</si>
  <si>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</si>
  <si>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</si>
  <si>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</si>
  <si>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</si>
  <si>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</si>
  <si>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</si>
  <si>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</si>
  <si>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</si>
  <si>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</si>
  <si>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</si>
  <si>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</si>
  <si>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</si>
  <si>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</si>
  <si>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</si>
  <si>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</si>
  <si>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</si>
  <si>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</si>
  <si>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</si>
  <si>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</si>
  <si>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</si>
  <si>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</si>
  <si>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</si>
  <si>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</si>
  <si>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</si>
  <si>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</si>
  <si>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</si>
  <si>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</si>
  <si>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</si>
  <si>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</si>
  <si>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</si>
  <si>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</si>
  <si>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</si>
  <si>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</si>
  <si>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</si>
  <si>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</si>
  <si>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</si>
  <si>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</si>
  <si>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</si>
  <si>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</si>
  <si>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</si>
  <si>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</si>
  <si>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</si>
  <si>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</si>
  <si>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</si>
  <si>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</si>
  <si>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</si>
  <si>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</si>
  <si>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</si>
  <si>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</si>
  <si>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</si>
  <si>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</si>
  <si>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</si>
  <si>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</si>
  <si>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</si>
  <si>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</si>
  <si>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</si>
  <si>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</si>
  <si>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</si>
  <si>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</si>
  <si>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</si>
  <si>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</si>
  <si>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</si>
  <si>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</si>
  <si>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</si>
  <si>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</si>
  <si>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</si>
  <si>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</si>
  <si>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</si>
  <si>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</si>
  <si>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</si>
  <si>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</si>
  <si>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</si>
  <si>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</si>
  <si>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</si>
  <si>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</si>
  <si>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</si>
  <si>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</si>
  <si>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</si>
  <si>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</si>
  <si>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</si>
  <si>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</si>
  <si>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</si>
  <si>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</si>
  <si>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</si>
  <si>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</si>
  <si>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</si>
  <si>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</si>
  <si>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</si>
  <si>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</si>
  <si>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</si>
  <si>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</si>
  <si>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</si>
  <si>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</si>
  <si>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</si>
  <si>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</si>
  <si>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</si>
  <si>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</si>
  <si>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</si>
  <si>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</si>
  <si>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</si>
  <si>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</si>
  <si>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</si>
  <si>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</si>
  <si>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</si>
  <si>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</si>
  <si>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</si>
  <si>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</si>
  <si>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</si>
  <si>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</si>
  <si>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</si>
  <si>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</si>
  <si>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</si>
  <si>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</si>
  <si>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</si>
  <si>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</si>
  <si>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</si>
  <si>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</si>
  <si>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</si>
  <si>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</si>
  <si>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</si>
  <si>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</si>
  <si>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</si>
  <si>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</si>
  <si>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</si>
  <si>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</si>
  <si>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</si>
  <si>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</si>
  <si>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</si>
  <si>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</si>
  <si>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</si>
  <si>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</si>
  <si>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</si>
  <si>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</si>
  <si>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</si>
  <si>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</si>
  <si>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</si>
  <si>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</si>
  <si>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</si>
  <si>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</si>
  <si>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</si>
  <si>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</si>
  <si>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</si>
  <si>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</si>
  <si>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</si>
  <si>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</si>
  <si>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</si>
  <si>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</si>
  <si>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</si>
  <si>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</si>
  <si>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</si>
  <si>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</si>
  <si>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</si>
  <si>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</si>
  <si>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</si>
  <si>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</si>
  <si>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</si>
  <si>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</si>
  <si>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</si>
  <si>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</si>
  <si>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</si>
  <si>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</si>
  <si>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</si>
  <si>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</si>
  <si>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</si>
  <si>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</si>
  <si>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</si>
  <si>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</si>
  <si>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</si>
  <si>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</si>
  <si>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</si>
  <si>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</si>
  <si>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</si>
  <si>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</si>
  <si>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</si>
  <si>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</si>
  <si>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</si>
  <si>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</si>
  <si>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</si>
  <si>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</si>
  <si>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</si>
  <si>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</si>
  <si>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</si>
  <si>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</si>
  <si>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</si>
  <si>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</si>
  <si>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</si>
  <si>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</si>
  <si>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</si>
  <si>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</si>
  <si>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</si>
  <si>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</si>
  <si>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</si>
  <si>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</si>
  <si>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</si>
  <si>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</si>
  <si>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</si>
  <si>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</si>
  <si>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</si>
  <si>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</si>
  <si>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</si>
  <si>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</si>
  <si>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</si>
  <si>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</si>
  <si>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</si>
  <si>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</si>
  <si>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</si>
  <si>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</si>
  <si>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</si>
  <si>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</si>
  <si>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</si>
  <si>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</si>
  <si>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</si>
  <si>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</si>
  <si>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</si>
  <si>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</si>
  <si>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</si>
  <si>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</si>
  <si>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</si>
  <si>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</si>
  <si>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</si>
  <si>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</si>
  <si>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</si>
  <si>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</si>
  <si>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</si>
  <si>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</si>
  <si>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</si>
  <si>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</si>
  <si>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</si>
  <si>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</si>
  <si>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</si>
  <si>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</si>
  <si>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</si>
  <si>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</si>
  <si>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</si>
  <si>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</si>
  <si>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</si>
  <si>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</si>
  <si>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</si>
  <si>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</si>
  <si>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</si>
  <si>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</si>
  <si>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</si>
  <si>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</si>
  <si>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</si>
  <si>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</si>
  <si>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</si>
  <si>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</si>
  <si>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</si>
  <si>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</si>
  <si>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</si>
  <si>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</si>
  <si>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</si>
  <si>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</si>
  <si>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</si>
  <si>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</si>
  <si>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</si>
  <si>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</si>
  <si>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</si>
  <si>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</si>
  <si>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</si>
  <si>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</si>
  <si>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</si>
  <si>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</si>
  <si>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</si>
  <si>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</si>
  <si>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</si>
  <si>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</si>
  <si>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</si>
  <si>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</si>
  <si>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</si>
  <si>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</si>
  <si>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</si>
  <si>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</si>
  <si>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</si>
  <si>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</si>
  <si>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</si>
  <si>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</si>
  <si>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</si>
  <si>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</si>
  <si>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</si>
  <si>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</si>
  <si>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</si>
  <si>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</si>
  <si>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</si>
  <si>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</si>
  <si>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</si>
  <si>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</si>
  <si>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</si>
  <si>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</si>
  <si>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</si>
  <si>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</si>
  <si>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</si>
  <si>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</si>
  <si>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</si>
  <si>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</si>
  <si>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</si>
  <si>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</si>
  <si>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</si>
  <si>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</si>
  <si>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</si>
  <si>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</si>
  <si>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</si>
  <si>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</si>
  <si>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</si>
  <si>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</si>
  <si>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</si>
  <si>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</si>
  <si>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</si>
  <si>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</si>
  <si>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</si>
  <si>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</si>
  <si>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</si>
  <si>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</si>
  <si>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</si>
  <si>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</si>
  <si>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</si>
  <si>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</si>
  <si>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</si>
  <si>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</si>
  <si>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</si>
  <si>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</si>
  <si>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</si>
  <si>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</si>
  <si>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</si>
  <si>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</si>
  <si>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</si>
  <si>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</si>
  <si>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</si>
  <si>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</si>
  <si>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</si>
  <si>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</si>
  <si>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</si>
  <si>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</si>
  <si>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</si>
  <si>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</si>
  <si>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</si>
  <si>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</si>
  <si>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</si>
  <si>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</si>
  <si>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</si>
  <si>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</si>
  <si>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</si>
  <si>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</si>
  <si>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</si>
  <si>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</si>
  <si>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</si>
  <si>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</si>
  <si>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</si>
  <si>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</si>
  <si>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</si>
  <si>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</si>
  <si>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</si>
  <si>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</si>
  <si>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</si>
  <si>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</si>
  <si>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</si>
  <si>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</si>
  <si>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</si>
  <si>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</si>
  <si>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</si>
  <si>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</si>
  <si>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</si>
  <si>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</si>
  <si>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</si>
  <si>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</si>
  <si>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</si>
  <si>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</si>
  <si>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</si>
  <si>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</si>
  <si>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</si>
  <si>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</si>
  <si>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</si>
  <si>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</si>
  <si>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</si>
  <si>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</si>
  <si>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</si>
  <si>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</si>
  <si>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</si>
  <si>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</si>
  <si>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</si>
  <si>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</si>
  <si>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</si>
  <si>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</si>
  <si>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</si>
  <si>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</si>
  <si>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</si>
  <si>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</si>
  <si>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</si>
  <si>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</si>
  <si>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</si>
  <si>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</si>
  <si>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</si>
  <si>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</si>
  <si>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</si>
  <si>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</si>
  <si>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</si>
  <si>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</si>
  <si>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</si>
  <si>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</si>
  <si>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</si>
  <si>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</si>
  <si>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</si>
  <si>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</si>
  <si>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</si>
  <si>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</si>
  <si>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</si>
  <si>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</si>
  <si>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</si>
  <si>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</si>
  <si>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</si>
  <si>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</si>
  <si>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</si>
  <si>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</si>
  <si>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</si>
  <si>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</si>
  <si>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</si>
  <si>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</si>
  <si>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</si>
  <si>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</si>
  <si>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</si>
  <si>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</si>
  <si>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</si>
  <si>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</si>
  <si>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</si>
  <si>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</si>
  <si>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</si>
  <si>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</si>
  <si>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</si>
  <si>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</si>
  <si>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</si>
  <si>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</si>
  <si>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</si>
  <si>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</si>
  <si>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</si>
  <si>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</si>
  <si>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</si>
  <si>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</si>
  <si>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</si>
  <si>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</si>
  <si>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</si>
  <si>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</si>
  <si>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</si>
  <si>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</si>
  <si>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</si>
  <si>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</si>
  <si>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</si>
  <si>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</si>
  <si>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</si>
  <si>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</si>
  <si>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</si>
  <si>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</si>
  <si>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</si>
  <si>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</si>
  <si>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</si>
  <si>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</si>
  <si>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</si>
  <si>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</si>
  <si>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</si>
  <si>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</si>
  <si>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</si>
  <si>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</si>
  <si>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</si>
  <si>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</si>
  <si>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</si>
  <si>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</si>
  <si>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</si>
  <si>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</si>
  <si>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</si>
  <si>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</si>
  <si>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</si>
  <si>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</si>
  <si>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</si>
  <si>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</si>
  <si>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</si>
  <si>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</si>
  <si>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</si>
  <si>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</si>
  <si>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</si>
  <si>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</si>
  <si>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</si>
  <si>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</si>
  <si>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</si>
  <si>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</si>
  <si>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</si>
  <si>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</si>
  <si>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</si>
  <si>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</si>
  <si>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</si>
  <si>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</si>
  <si>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</si>
  <si>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</si>
  <si>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</si>
  <si>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</si>
  <si>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</si>
  <si>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</si>
  <si>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</si>
  <si>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</si>
  <si>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</si>
  <si>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</si>
  <si>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</si>
  <si>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</si>
  <si>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</si>
  <si>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</si>
  <si>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</si>
  <si>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</si>
  <si>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</si>
  <si>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</si>
  <si>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</si>
  <si>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</si>
  <si>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</si>
  <si>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</si>
  <si>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</si>
  <si>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</si>
  <si>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</si>
  <si>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</si>
  <si>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</si>
  <si>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</si>
  <si>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</si>
  <si>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</si>
  <si>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</si>
  <si>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</si>
  <si>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</si>
  <si>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</si>
  <si>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</si>
  <si>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</si>
  <si>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</si>
  <si>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</si>
  <si>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</si>
  <si>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</si>
  <si>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</si>
  <si>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</si>
  <si>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</si>
  <si>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</si>
  <si>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</si>
  <si>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</si>
  <si>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</si>
  <si>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</si>
  <si>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</si>
  <si>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</si>
  <si>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</si>
  <si>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</si>
  <si>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</si>
  <si>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</si>
  <si>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</si>
  <si>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</si>
  <si>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</si>
  <si>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</si>
  <si>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</si>
  <si>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</si>
  <si>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</si>
  <si>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</si>
  <si>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</si>
  <si>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</si>
  <si>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</si>
  <si>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</si>
  <si>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</si>
  <si>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</si>
  <si>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</si>
  <si>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</si>
  <si>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</si>
  <si>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</si>
  <si>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</si>
  <si>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</si>
  <si>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</si>
  <si>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</si>
  <si>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</si>
  <si>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</si>
  <si>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</si>
  <si>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</si>
  <si>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</si>
  <si>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</si>
  <si>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</si>
  <si>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</si>
  <si>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</si>
  <si>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</si>
  <si>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</si>
  <si>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</si>
  <si>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</si>
  <si>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</si>
  <si>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</si>
  <si>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</si>
  <si>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</si>
  <si>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</si>
  <si>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</si>
  <si>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</si>
  <si>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</si>
  <si>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</si>
  <si>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</si>
  <si>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</si>
  <si>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</si>
  <si>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</si>
  <si>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</si>
  <si>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</si>
  <si>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</si>
  <si>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</si>
  <si>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</si>
  <si>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</si>
  <si>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</si>
  <si>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</si>
  <si>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</si>
  <si>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</si>
  <si>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</si>
  <si>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</si>
  <si>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</si>
  <si>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</si>
  <si>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</si>
  <si>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</si>
  <si>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</si>
  <si>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</si>
  <si>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</si>
  <si>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</si>
  <si>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</si>
  <si>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</si>
  <si>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</si>
  <si>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</si>
  <si>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</si>
  <si>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</si>
  <si>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</si>
  <si>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</si>
  <si>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</si>
  <si>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</si>
  <si>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</si>
  <si>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</si>
  <si>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</si>
  <si>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</si>
  <si>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</si>
  <si>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</si>
  <si>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</si>
  <si>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</si>
  <si>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</si>
  <si>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</si>
  <si>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</si>
  <si>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</si>
  <si>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</si>
  <si>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</si>
  <si>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</si>
  <si>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</si>
  <si>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</si>
  <si>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</si>
  <si>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</si>
  <si>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</si>
  <si>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</si>
  <si>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</si>
  <si>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</si>
  <si>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</si>
  <si>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</si>
  <si>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</si>
  <si>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</si>
  <si>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</si>
  <si>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</si>
  <si>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</si>
  <si>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</si>
  <si>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</si>
  <si>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</si>
  <si>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</si>
  <si>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</si>
  <si>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</si>
  <si>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</si>
  <si>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</si>
  <si>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</si>
  <si>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</si>
  <si>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</si>
  <si>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</si>
  <si>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</si>
  <si>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</si>
  <si>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</si>
  <si>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</si>
  <si>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</si>
  <si>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</si>
  <si>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</si>
  <si>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</si>
  <si>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</si>
  <si>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</si>
  <si>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</si>
  <si>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</si>
  <si>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</si>
  <si>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</si>
  <si>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</si>
  <si>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</si>
  <si>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</si>
  <si>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</si>
  <si>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</si>
  <si>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</si>
  <si>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</si>
  <si>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</si>
  <si>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</si>
  <si>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</si>
  <si>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</si>
  <si>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</si>
  <si>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</si>
  <si>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</si>
  <si>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</si>
  <si>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</si>
  <si>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</si>
  <si>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</si>
  <si>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</si>
  <si>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</si>
  <si>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</si>
  <si>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</si>
  <si>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</si>
  <si>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</si>
  <si>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</si>
  <si>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</si>
  <si>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</si>
  <si>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</si>
  <si>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</si>
  <si>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</si>
  <si>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</si>
  <si>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</si>
  <si>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</si>
  <si>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</si>
  <si>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</si>
  <si>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</si>
  <si>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</si>
  <si>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</si>
  <si>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</si>
  <si>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</si>
  <si>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</si>
  <si>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</si>
  <si>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</si>
  <si>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</si>
  <si>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</si>
  <si>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</si>
  <si>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</si>
  <si>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</si>
  <si>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</si>
  <si>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</si>
  <si>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</si>
  <si>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</si>
  <si>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</si>
  <si>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</si>
  <si>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</si>
  <si>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</si>
  <si>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</si>
  <si>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</si>
  <si>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</si>
  <si>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</si>
  <si>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</si>
  <si>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</si>
  <si>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</si>
  <si>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</si>
  <si>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</si>
  <si>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</si>
  <si>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</si>
  <si>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</si>
  <si>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</si>
  <si>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</si>
  <si>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</si>
  <si>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</si>
  <si>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</si>
  <si>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</si>
  <si>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</si>
  <si>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</si>
  <si>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</si>
  <si>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</si>
  <si>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</si>
  <si>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</si>
  <si>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</si>
  <si>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</si>
  <si>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</si>
  <si>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</si>
  <si>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</si>
  <si>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</si>
  <si>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</si>
  <si>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</si>
  <si>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</si>
  <si>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</si>
  <si>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</si>
  <si>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</si>
  <si>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</si>
  <si>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</si>
  <si>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</si>
  <si>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</si>
  <si>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</si>
  <si>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</si>
  <si>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</si>
  <si>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</si>
  <si>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</si>
  <si>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</si>
  <si>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</si>
  <si>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</si>
  <si>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</si>
  <si>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</si>
  <si>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</si>
  <si>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</si>
  <si>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</si>
  <si>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</si>
  <si>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</si>
  <si>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</si>
  <si>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</si>
  <si>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</si>
  <si>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</si>
  <si>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</si>
  <si>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</si>
  <si>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</si>
  <si>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</si>
  <si>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</si>
  <si>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</si>
  <si>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</si>
  <si>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</si>
  <si>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</si>
  <si>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</si>
  <si>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</si>
  <si>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</si>
  <si>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</si>
  <si>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</si>
  <si>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</si>
  <si>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</si>
  <si>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</si>
  <si>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</si>
  <si>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</si>
  <si>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</si>
  <si>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</si>
  <si>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</si>
  <si>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</si>
  <si>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</si>
  <si>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</si>
  <si>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</si>
  <si>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</si>
  <si>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</si>
  <si>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</si>
  <si>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</si>
  <si>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</si>
  <si>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</si>
  <si>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</si>
  <si>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</si>
  <si>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</si>
  <si>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</si>
  <si>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</si>
  <si>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</si>
  <si>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</si>
  <si>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</si>
  <si>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</si>
  <si>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</si>
  <si>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</si>
  <si>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</si>
  <si>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</si>
  <si>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</si>
  <si>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</si>
  <si>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</si>
  <si>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</si>
  <si>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</si>
  <si>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</si>
  <si>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</si>
  <si>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</si>
  <si>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</si>
  <si>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</si>
  <si>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</si>
  <si>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</si>
  <si>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</si>
  <si>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</si>
  <si>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</si>
  <si>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</si>
  <si>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</si>
  <si>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</si>
  <si>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</si>
  <si>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</si>
  <si>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</si>
  <si>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</si>
  <si>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</si>
  <si>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</si>
  <si>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</si>
  <si>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</si>
  <si>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</si>
  <si>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</si>
  <si>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</si>
  <si>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</si>
  <si>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</si>
  <si>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</si>
  <si>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</si>
  <si>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</si>
  <si>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</si>
  <si>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</si>
  <si>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</si>
  <si>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</si>
  <si>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</si>
  <si>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</si>
  <si>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</si>
  <si>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</si>
  <si>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</si>
  <si>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</si>
  <si>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</si>
  <si>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</si>
  <si>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</si>
  <si>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</si>
  <si>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</si>
  <si>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</si>
  <si>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</si>
  <si>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</si>
  <si>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</si>
  <si>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</si>
  <si>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</si>
  <si>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</si>
  <si>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</si>
  <si>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</si>
  <si>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</si>
  <si>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</si>
  <si>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</si>
  <si>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</si>
  <si>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</si>
  <si>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</si>
  <si>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</si>
  <si>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</si>
  <si>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</si>
  <si>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</si>
  <si>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</si>
  <si>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</si>
  <si>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</si>
  <si>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</si>
  <si>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</si>
  <si>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</si>
  <si>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</si>
  <si>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</si>
  <si>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</si>
  <si>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</si>
  <si>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</si>
  <si>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</si>
  <si>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</si>
  <si>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</si>
  <si>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</si>
  <si>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</si>
  <si>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</si>
  <si>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</si>
  <si>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</si>
  <si>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</si>
  <si>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</si>
  <si>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</si>
  <si>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</si>
  <si>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</si>
  <si>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</si>
  <si>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</si>
  <si>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</si>
  <si>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</si>
  <si>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</si>
  <si>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</si>
  <si>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</si>
  <si>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</si>
  <si>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</si>
  <si>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</si>
  <si>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</si>
  <si>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</si>
  <si>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</si>
  <si>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</si>
  <si>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</si>
  <si>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</si>
  <si>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</si>
  <si>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</si>
  <si>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</si>
  <si>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</si>
  <si>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</si>
  <si>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</si>
  <si>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</si>
  <si>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</si>
  <si>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</si>
  <si>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</si>
  <si>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</si>
  <si>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</si>
  <si>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</si>
  <si>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</si>
  <si>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</si>
  <si>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</si>
  <si>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</si>
  <si>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</si>
  <si>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</si>
  <si>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</si>
  <si>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</si>
  <si>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</si>
  <si>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</si>
  <si>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</si>
  <si>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</si>
  <si>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</si>
  <si>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</si>
  <si>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</si>
  <si>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</si>
  <si>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</si>
  <si>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</si>
  <si>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</si>
  <si>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</si>
  <si>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</si>
  <si>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</si>
  <si>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</si>
  <si>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</si>
  <si>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</si>
  <si>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</si>
  <si>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</si>
  <si>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</si>
  <si>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</si>
  <si>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</si>
  <si>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</si>
  <si>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</si>
  <si>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</si>
  <si>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</si>
  <si>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</si>
  <si>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</si>
  <si>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</si>
  <si>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</si>
  <si>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</si>
  <si>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</si>
  <si>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</si>
  <si>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</si>
  <si>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</si>
  <si>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</si>
  <si>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</si>
  <si>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</si>
  <si>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</si>
  <si>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</si>
  <si>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</si>
  <si>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</si>
  <si>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</si>
  <si>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</si>
  <si>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</si>
  <si>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</si>
  <si>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</si>
  <si>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</si>
  <si>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</si>
  <si>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</si>
  <si>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</si>
  <si>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</si>
  <si>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</si>
  <si>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</si>
  <si>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</si>
  <si>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</si>
  <si>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</si>
  <si>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</si>
  <si>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</si>
  <si>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</si>
  <si>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</si>
  <si>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</si>
  <si>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</si>
  <si>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</si>
  <si>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</si>
  <si>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</si>
  <si>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</si>
  <si>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</si>
  <si>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</si>
  <si>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</si>
  <si>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</si>
  <si>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</si>
  <si>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</si>
  <si>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</si>
  <si>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</si>
  <si>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</si>
  <si>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</si>
  <si>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</si>
  <si>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</si>
  <si>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</si>
  <si>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10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</si>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</sst>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300.56319629629434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45963.51162222222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45963.51162222222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45963.51162222222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45963.51162222222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45963.51162222222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45963.51162222222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45963.51162222222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45963.51162222222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45963.51162222222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45963.51162222222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45963.51162222222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45963.51162222222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45963.51162222222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45963.51162222222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45963.51162222222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45963.51162222222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45963.51162222222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45963.51162222222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45963.51162222222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45963.51162222222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45963.51162222222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45963.51162222222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45963.51162222222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45963.51162222222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45963.51162222222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45963.51162222222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45963.51162222222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45963.51162222222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45963.51162222222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45963.51162222222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45963.51162222222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45963.51162222222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45963.51162222222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45963.51162222222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45963.51162222222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45963.51162222222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45963.51162222222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45963.51162222222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45963.51162222222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45963.51162222222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45963.51162222222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45963.51162222222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45963.51162222222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45963.51162222222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45963.51162222222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45963.51162222222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45963.51162222222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45963.51162222222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45963.51162222222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45963.51162222222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45963.51162222222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45963.51162222222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45963.51162222222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45963.51162222222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45963.51162222222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45963.51162222222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45963.51162222222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45963.51162222222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45963.51162222222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45963.51162222222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45963.51162222222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45963.51162222222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45963.51162222222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45963.51162222222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45963.51162222222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45963.51162222222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45963.51162222222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45963.51162222222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45963.51162222222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45963.51162222222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45963.51162222222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45963.51162222222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45963.51162222222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45963.51162222222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45963.51162222222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45963.51162222222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45963.51162222222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45963.51162222222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45963.51162222222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45963.51162222222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45963.51162222222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45963.51162222222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45963.51162222222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45963.51162222222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45963.51162222222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45963.51162222222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45963.51162222222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45963.51162222222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45963.51162222222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45963.51162222222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45963.51162222222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45963.51162222222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45963.51162222222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45963.51162222222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45963.51162222222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45963.51162222222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45963.51162222222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45963.51162222222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45963.51162222222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45963.51162222222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45963.51162222222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45963.51162222222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45963.51162222222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45963.51162222222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45963.51162222222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45963.51162222222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45963.51162222222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45963.51162222222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45963.51162222222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45963.51162222222</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45963.51162222222</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9C1E1F11-1E22-4042-B67E-622A902DDA9C}"/>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tabSelected="1"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138.511784259259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4.7695388888896559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4.7212500001478475E-2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1.4833333334536292E-3</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45963.51162222222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45963.51162222222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45963.51162222222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45963.51162222222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45963.51162222222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45963.51162222222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45963.51162222222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45963.51162222222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45963.51162222222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45963.51162222222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45963.51162222222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45963.51162222222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45963.51162222222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45963.51162222222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45963.51162222222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45963.51162222222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45963.51162222222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45963.51162222222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45963.51162222222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45963.51162222222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45963.51162222222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45963.51162222222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45963.51162222222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45963.51162222222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45963.51162222222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45963.51162222222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45963.51162222222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45963.51162222222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45963.51162222222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45963.51162222222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45963.51162222222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45963.51162222222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45963.51162222222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45963.51162222222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45963.51162222222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45963.51162222222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45963.51162222222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45963.51162222222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45963.51162222222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45963.51162222222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45963.51162222222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45963.51162222222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45963.51162222222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45963.51162222222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45963.51162222222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45963.51162222222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45963.51162222222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45963.51162222222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45963.51162222222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45963.51162222222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45963.51162222222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45963.51162222222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45963.51162222222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45963.51162222222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45963.51162222222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45963.51162222222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45963.51162222222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45963.51162222222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45963.51162222222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45963.51162222222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45963.51162222222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45963.51162222222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45963.51162222222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45963.51162222222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45963.51162222222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45963.51162222222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45963.51162222222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45963.51162222222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45963.51162222222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45963.51162222222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45963.51162222222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45963.51162222222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45963.51162222222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45963.51162222222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45963.51162222222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45963.51162222222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45963.51162222222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45963.51162222222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45963.51162222222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45963.51162222222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45963.51162222222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45963.51162222222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45963.51162222222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45963.51162222222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45963.51162222222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45963.51162222222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45963.51162222222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45963.51162222222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45963.51162222222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45963.51162222222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45963.51162222222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45963.51162222222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45963.51162222222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45963.51162222222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45963.51162222222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45963.51162222222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45963.51162222222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45963.51162222222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45963.51162222222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45963.51162222222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45963.51162222222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45963.51162222222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45963.51162222222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45963.51162222222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45963.51162222222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45963.51162222222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45963.51162222222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45963.51162222222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45963.51162222222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45963.51162222222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45963.51162222222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45963.51162222222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45963.51162222222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45963.51162222222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45963.51162222222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45963.51162222222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45963.51162222222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45963.51162222222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45963.51162222222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45963.51162222222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45963.51162222222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45963.51162222222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45963.51162222222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45963.51162222222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45963.51162222222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45963.51162222222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45963.51162222222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45963.51162222222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45963.51162222222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45963.51162222222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45963.51162222222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45963.51162222222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45963.51162222222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45963.51162222222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45963.51162222222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45963.51162222222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45963.51162222222</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45963.51162222222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45963.51162222222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45963.51162222222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45963.51162222222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45963.51162222222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45963.51162222222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45963.51162222222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45963.51162222222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45963.51162222222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45963.51162222222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45963.51162222222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45963.51162222222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45963.51162222222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45963.51162222222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45963.51162222222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45963.51162222222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45963.51162222222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45963.51162222222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45963.51162222222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45963.51162222222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45963.51162222222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45963.51162222222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45963.51162222222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45963.51162222222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45963.51162222222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45963.51162222222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45963.51162222222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45963.51162222222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45963.51162222222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45963.51162222222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45963.51162222222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45963.51162222222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45963.51162222222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45963.51162222222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45963.51162222222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45963.51162222222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45963.51162222222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45963.51162222222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45963.51162222222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45963.51162222222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45963.51162222222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45963.51162222222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45963.51162222222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45963.51162222222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45963.51162222222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45963.51162222222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45963.51162222222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45963.51162222222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45963.51162222222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45963.51162222222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45963.51162222222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45963.51162222222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45963.51162222222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45963.51162222222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45963.51162222222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45963.51162222222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45963.51162222222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45963.51162222222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45963.51162222222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45963.51162222222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45963.51162222222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45963.51162222222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45963.51162222222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45963.51162222222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45963.51162222222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45963.51162222222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45963.51162222222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45963.51162222222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45963.51162222222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45963.51162222222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45963.51162222222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45963.51162222222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45963.51162222222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45963.51162222222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45963.51162222222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45963.51162222222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45963.51162222222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45963.51162222222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45963.51162222222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45963.51162222222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45963.51162222222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45963.51162222222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45963.51162222222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45963.51162222222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45963.51162222222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45963.51162222222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45963.51162222222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45963.51162222222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45963.51162222222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45963.51162222222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45963.51162222222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45963.51162222222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45963.51162222222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45963.51162222222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45963.51162222222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45963.51162222222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45963.51162222222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45963.51162222222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45963.51162222222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45963.51162222222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45963.51162222222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45963.51162222222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45963.51162222222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45963.51162222222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45963.51162222222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45963.51162222222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45963.51162222222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45963.51162222222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45963.51162222222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45963.51162222222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45963.51162222222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45963.51162222222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45963.51162222222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45963.51162222222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45963.51162222222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45963.51162222222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45963.51162222222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45963.51162222222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45963.51162222222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45963.51162222222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45963.51162222222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45963.51162222222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45963.51162222222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45963.51162222222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45963.51162222222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45963.51162222222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45963.51162222222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45963.51162222222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45963.51162222222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45963.51162222222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45963.51162222222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45963.51162222222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45963.51162222222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45963.51162222222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45963.51162222222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45963.51162222222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45963.51162222222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45963.51162222222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45963.51162222222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45963.51162222222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45963.51162222222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45963.51162222222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45963.51162222222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45963.51162222222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45963.51162222222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45963.51162222222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45963.51162222222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45963.51162222222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45963.51162222222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45963.51162222222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45963.51162222222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45963.51162222222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45963.51162222222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45963.51162222222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45963.51162222222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45963.51162222222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45963.51162222222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45963.51162222222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45963.51162222222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45963.51162222222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45963.51162222222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45963.51162222222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45963.51162222222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45963.51162222222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45963.51162222222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45963.51162222222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45963.51162222222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45963.51162222222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45963.51162222222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45963.51162222222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45963.51162222222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45963.51162222222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45963.51162222222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45963.51162222222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45963.51162222222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45963.51162222222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45963.51162222222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45963.51162222222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45963.51162222222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45963.51162222222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45963.51162222222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45963.51162222222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45963.51162222222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45963.51162222222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45963.51162222222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45963.51162222222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45963.51162222222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45963.51162222222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45963.51162222222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45963.51162222222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45963.51162222222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45963.51162222222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45963.51162222222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45963.51162222222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45963.51162222222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45963.51162222222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45963.51162222222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45963.51162222222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45963.51162222222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45963.51162222222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45963.51162222222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45963.51162222222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45963.51162222222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45963.51162222222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45963.51162222222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45963.51162222222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45963.51162222222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45963.51162222222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45963.51162222222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45963.51162222222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45963.51162222222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45963.51162222222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45963.51162222222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45963.51162222222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45963.51162222222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45963.51162222222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45963.51162222222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45963.51162222222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45963.51162222222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45963.51162222222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45963.51162222222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45963.51162222222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45963.51162222222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45963.51162222222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45963.51162222222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45963.51162222222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45963.51162222222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45963.51162222222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45963.51162222222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45963.51162222222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45963.51162222222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45963.51162222222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45963.51162222222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45963.51162222222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45963.51162222222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45963.51162222222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45963.51162222222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45963.51162222222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45963.51162222222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45963.51162222222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45963.51162222222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45963.51162222222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45963.51162222222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45963.51162222222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45963.51162222222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45963.51162222222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45963.51162222222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45963.51162222222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45963.51162222222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45963.51162222222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45963.51162222222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45963.51162222222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45963.51162222222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45963.51162222222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45963.51162222222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45963.51162222222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45963.51162222222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45963.51162222222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45963.51162222222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45963.51162222222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45963.51162222222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45963.51162222222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45963.51162222222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45963.51162222222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45963.51162222222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45963.51162222222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45963.51162222222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45963.51162222222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45963.51162222222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45963.51162222222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45963.51162222222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45963.51162222222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45963.51162222222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45963.51162222222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45963.51162222222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45963.51162222222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45963.51162222222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45963.51162222222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45963.51162222222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45963.51162222222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45963.51162222222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45963.51162222222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45963.51162222222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45963.51162222222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45963.51162222222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45963.51162222222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45963.51162222222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45963.51162222222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45963.51162222222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45963.51162222222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45963.51162222222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45963.51162222222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45963.51162222222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45963.51162222222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45963.51162222222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45963.51162222222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45963.51162222222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45963.51162222222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45963.51162222222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45963.51162222222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45963.51162222222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45963.51162222222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45963.51162222222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45963.51162222222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45963.51162222222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45963.51162222222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45963.51162222222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45963.51162222222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45963.51162222222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45963.51162222222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45963.51162222222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45963.51162222222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45963.51162222222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45963.51162222222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45963.51162222222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45963.51162222222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45963.51162222222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45963.51162222222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45963.51162222222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45963.51162222222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45963.51162222222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45963.51162222222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45963.51162222222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45963.51162222222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45963.51162222222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45963.51162222222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45963.51162222222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45963.51162222222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45963.51162222222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45963.51162222222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45963.51162222222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45963.51162222222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45963.51162222222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45963.51162222222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45963.51162222222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45963.51162222222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45963.51162222222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45963.51162222222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45963.51162222222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45963.51162222222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45963.51162222222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45963.51162222222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45963.51162222222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45963.51162222222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45963.51162222222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45963.51162222222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45963.51162222222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45963.51162222222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45963.51162222222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45963.51162222222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45963.51162222222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45963.51162222222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45963.51162222222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45963.51162222222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45963.51162222222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45963.51162222222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45963.51162222222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45963.51162222222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45963.51162222222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45963.51162222222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45963.51162222222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45963.51162222222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45963.51162222222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45963.51162222222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45963.51162222222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45963.51162222222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45963.51162222222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45963.51162222222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45963.51162222222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45963.51162222222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45963.51162222222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45963.51162222222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45963.51162222222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45963.51162222222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45963.51162222222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45963.51162222222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45963.51162222222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45963.51162222222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45963.51162222222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45963.51162222222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45963.51162222222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45963.51162222222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45963.51162222222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45963.51162222222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45963.51162222222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45963.51162222222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45963.51162222222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45963.51162222222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45963.51162222222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45963.51162222222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45963.51162222222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45963.51162222222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45963.51162222222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45963.51162222222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45963.51162222222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45963.51162222222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45963.51162222222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45963.51162222222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45963.51162222222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45963.51162222222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45963.51162222222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45963.51162222222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45963.51162222222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45963.51162222222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45963.51162222222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45963.51162222222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45963.51162222222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45963.51162222222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45963.51162222222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45963.51162222222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45963.51162222222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45963.51162222222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45963.51162222222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45963.51162222222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45963.51162222222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45963.51162222222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45963.51162222222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45963.51162222222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45963.51162222222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45963.51162222222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45963.51162222222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45963.51162222222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45963.51162222222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45963.51162222222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45963.51162222222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45963.51162222222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45963.51162222222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45963.51162222222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45963.51162222222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45963.51162222222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45963.51162222222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45963.51162222222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45963.51162222222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45963.51162222222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45963.51162222222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45963.51162222222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45963.51162222222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45963.51162222222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45963.51162222222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45963.51162222222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45963.51162222222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45963.51162222222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45963.51162222222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45963.51162222222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45963.51162222222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45963.51162222222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45963.51162222222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45963.51162222222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45963.51162222222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45963.51162222222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45963.51162222222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45963.51162222222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45963.51162222222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45963.51162222222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45963.51162222222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45963.51162222222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45963.51162222222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45963.51162222222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45963.51162222222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45963.51162222222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45963.51162222222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45963.51162222222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45963.51162222222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45963.51162222222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45963.51162222222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45963.51162222222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45963.51162222222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45963.51162222222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45963.51162222222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45963.51162222222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45963.51162222222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45963.51162222222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45963.51162222222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45963.51162222222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45963.51162222222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45963.51162222222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45963.51162222222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45963.51162222222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45963.51162222222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45963.51162222222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45963.51162222222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45963.51162222222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45963.51162222222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45963.51162222222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45963.51162222222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45963.51162222222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45963.51162222222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45963.51162222222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45963.51162222222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45963.51162222222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45963.51162222222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45963.51162222222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45963.51162222222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45963.51162222222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45963.51162222222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45963.51162222222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45963.51162222222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45963.51162222222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45963.51162222222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45963.51162222222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45963.51162222222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45963.51162222222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45963.51162222222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45963.51162222222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45963.51162222222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45963.51162222222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45963.51162222222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45963.51162222222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45963.51162222222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45963.51162222222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45963.51162222222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45963.51162222222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45963.51162222222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45963.51162222222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45963.51162222222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45963.51162222222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45963.51162222222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45963.51162222222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45963.51162222222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45963.51162222222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45963.51162222222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45963.51162222222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45963.51162222222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45963.51162222222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45963.51162222222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45963.51162222222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45963.51162222222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45963.51162222222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45963.51162222222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45963.51162222222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45963.51162222222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45963.51162222222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45963.51162222222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45963.51162222222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45963.51162222222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45963.51162222222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45963.51162222222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45963.51162222222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45963.51162222222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45963.51162222222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45963.51162222222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45963.51162222222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45963.51162222222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45963.51162222222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45963.51162222222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45963.51162222222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45963.51162222222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45963.51162222222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45963.51162222222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45963.51162222222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45963.51162222222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45963.51162222222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45963.51162222222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45963.51162222222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45963.51162222222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45963.51162222222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45963.51162222222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45963.51162222222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45963.51162222222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45963.51162222222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45963.51162222222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45963.51162222222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45963.51162222222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45963.51162222222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45963.51162222222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45963.51162222222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45963.51162222222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45963.51162222222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45963.51162222222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45963.51162222222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45963.51162222222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45963.51162222222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45963.51162222222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45963.51162222222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45963.51162222222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45963.51162222222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45963.51162222222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45963.51162222222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45963.51162222222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45963.51162222222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45963.51162222222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45963.51162222222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45963.51162222222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45963.51162222222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45963.51162222222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45963.51162222222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45963.51162222222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45963.51162222222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45963.51162222222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45963.51162222222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45963.51162222222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45963.51162222222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45963.51162222222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45963.51162222222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45963.51162222222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45963.51162222222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45963.51162222222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45963.51162222222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45963.51162222222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45963.51162222222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45963.51162222222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45963.51162222222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45963.51162222222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45963.51162222222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45963.51162222222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45963.51162222222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45963.51162222222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45963.51162222222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45963.51162222222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45963.51162222222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45963.51162222222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45963.51162222222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45963.51162222222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45963.51162222222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45963.51162222222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45963.51162222222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45963.51162222222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45963.51162222222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45963.51162222222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45963.51162222222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45963.51162222222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45963.51162222222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45963.51162222222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45963.51162222222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45963.51162222222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45963.51162222222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45963.51162222222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45963.51162222222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45963.51162222222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45963.51162222222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45963.51162222222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45963.51162222222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45963.51162222222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45963.51162222222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45963.51162222222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45963.51162222222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45963.51162222222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45963.51162222222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45963.51162222222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45963.51162222222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45963.51162222222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45963.51162222222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45963.51162222222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45963.51162222222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45963.51162222222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45963.51162222222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45963.51162222222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45963.51162222222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45963.51162222222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45963.51162222222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45963.51162222222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45963.51162222222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45963.51162222222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45963.51162222222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45963.51162222222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45963.51162222222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45963.51162222222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45963.51162222222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45963.51162222222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45963.51162222222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45963.51162222222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45963.51162222222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45963.51162222222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45963.51162222222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45963.51162222222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45963.51162222222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45963.51162222222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45963.51162222222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45963.51162222222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45963.51162222222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45963.51162222222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45963.51162222222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45963.51162222222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45963.51162222222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45963.51162222222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45963.51162222222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45963.51162222222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45963.51162222222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45963.51162222222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45963.51162222222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45963.51162222222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45963.51162222222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45963.51162222222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45963.51162222222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45963.51162222222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45963.51162222222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45963.51162222222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45963.51162222222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45963.51162222222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45963.51162222222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45963.51162222222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45963.51162222222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45963.51162222222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45963.51162222222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45963.51162222222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45963.51162222222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45963.51162222222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45963.51162222222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45963.51162222222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45963.51162222222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45963.51162222222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45963.51162222222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45963.51162222222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45963.51162222222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45963.51162222222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45963.51162222222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45963.51162222222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45963.51162222222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45963.51162222222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45963.51162222222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45963.51162222222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45963.51162222222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45963.51162222222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45963.51162222222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45963.51162222222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45963.51162222222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45963.51162222222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45963.51162222222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45963.51162222222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45963.51162222222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45963.51162222222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45963.51162222222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45963.51162222222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45963.51162222222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45963.51162222222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45963.51162222222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45963.51162222222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45963.51162222222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45963.51162222222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45963.51162222222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45963.51162222222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45963.51162222222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45963.51162222222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45963.51162222222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45963.51162222222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45963.51162222222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45963.51162222222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45963.51162222222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45963.51162222222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45963.51162222222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45963.51162222222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45963.51162222222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45963.51162222222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45963.51162222222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45963.51162222222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45963.51162222222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45963.51162222222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45963.51162222222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45963.51162222222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45963.51162222222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45963.51162222222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45963.51162222222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45963.51162222222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45963.51162222222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45963.51162222222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45963.51162222222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45963.51162222222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45963.51162222222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45963.51162222222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45963.51162222222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45963.51162222222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45963.51162222222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45963.51162222222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45963.51162222222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45963.51162222222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45963.51162222222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45963.51162222222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45963.51162222222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45963.51162222222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45963.51162222222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45963.51162222222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45963.51162222222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45963.51162222222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45963.51162222222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45963.51162222222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45963.51162222222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45963.51162222222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45963.51162222222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45963.51162222222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45963.51162222222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45963.51162222222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45963.51162222222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45963.51162222222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45963.51162222222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45963.51162222222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45963.51162222222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45963.51162222222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45963.51162222222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45963.51162222222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45963.51162222222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45963.51162222222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45963.51162222222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45963.51162222222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45963.51162222222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45963.51162222222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45963.51162222222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45963.51162222222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45963.51162222222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45963.51162222222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45963.51162222222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45963.51162222222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45963.51162222222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45963.51162222222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45963.51162222222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45963.51162222222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45963.51162222222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45963.51162222222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45963.51162222222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45963.51162222222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45963.51162222222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45963.51162222222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45963.51162222222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45963.51162222222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45963.51162222222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45963.51162222222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45963.51162222222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45963.51162222222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45963.51162222222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45963.51162222222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45963.51162222222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45963.51162222222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45963.51162222222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45963.51162222222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45963.51162222222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45963.51162222222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45963.51162222222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45963.51162222222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45963.51162222222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45963.51162222222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45963.51162222222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45963.51162222222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45963.51162222222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45963.51162222222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45963.51162222222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45963.51162222222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45963.51162222222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45963.51162222222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45963.51162222222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45963.51162222222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45963.51162222222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45963.51162222222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45963.51162222222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45963.51162222222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45963.51162222222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45963.51162222222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45963.51162222222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45963.51162222222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45963.51162222222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45963.51162222222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45963.51162222222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45963.51162222222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45963.51162222222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45963.51162222222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45963.51162222222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45963.51162222222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45963.51162222222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45963.51162222222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45963.51162222222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45963.51162222222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45963.51162222222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45963.51162222222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45963.51162222222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45963.51162222222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45963.51162222222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45963.51162222222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45963.51162222222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45963.51162222222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45963.51162222222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45963.51162222222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45963.51162222222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45963.51162222222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45963.51162222222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45963.51162222222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45963.51162222222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45963.51162222222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45963.51162222222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45963.51162222222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45963.51162222222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45963.51162222222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45963.51162222222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45963.51162222222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45963.51162222222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45963.51162222222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45963.51162222222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45963.51162222222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45963.51162222222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45963.51162222222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45963.51162222222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45963.51162222222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45963.51162222222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45963.51162222222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45963.51162222222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45963.51162222222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45963.51162222222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45963.51162222222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45963.51162222222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45963.51162222222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45963.51162222222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45963.51162222222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45963.51162222222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45963.51162222222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45963.51162222222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45963.51162222222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45963.51162222222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45963.51162222222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45963.51162222222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45963.51162222222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45963.51162222222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45963.51162222222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45963.51162222222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45963.51162222222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45963.51162222222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45963.51162222222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45963.51162222222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45963.51162222222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45963.51162222222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45963.51162222222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45963.51162222222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45963.51162222222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45963.51162222222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45963.51162222222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45963.51162222222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45963.51162222222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45963.51162222222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45963.51162222222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45963.51162222222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45963.51162222222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45963.51162222222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45963.51162222222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45963.51162222222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45963.51162222222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45963.51162222222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45963.51162222222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45963.51162222222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45963.51162222222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45963.51162222222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45963.51162222222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45963.51162222222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45963.51162222222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45963.51162222222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45963.51162222222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45963.51162222222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45963.51162222222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45963.51162222222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45963.51162222222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45963.51162222222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45963.51162222222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45963.51162222222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45963.51162222222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45963.51162222222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45963.51162222222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45963.51162222222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45963.51162222222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45963.51162222222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45963.51162222222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45963.51162222222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45963.51162222222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45963.51162222222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45963.51162222222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45963.51162222222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45963.51162222222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45963.51162222222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45963.51162222222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45963.51162222222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45963.51162222222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45963.51162222222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45963.51162222222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45963.51162222222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45963.51162222222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45963.51162222222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45963.51162222222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45963.51162222222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45963.51162222222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45963.51162222222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45963.51162222222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45963.51162222222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45963.51162222222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45963.51162222222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45963.51162222222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45963.51162222222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45963.51162222222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45963.51162222222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45963.51162222222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45963.51162222222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45963.51162222222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45963.51162222222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45963.51162222222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45963.51162222222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45963.51162222222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45963.51162222222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45963.51162222222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45963.51162222222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45963.51162222222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45963.51162222222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45963.51162222222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45963.51162222222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45963.51162222222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45963.51162222222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45963.51162222222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45963.51162222222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45963.51162222222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45963.51162222222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45963.51162222222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45963.51162222222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45963.51162222222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45963.51162222222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45963.51162222222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45963.51162222222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45963.51162222222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45963.51162222222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45963.51162222222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45963.51162222222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45963.51162222222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45963.51162222222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45963.51162222222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45963.51162222222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45963.51162222222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45963.51162222222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45963.51162222222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45963.51162222222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45963.51162222222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45963.51162222222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45963.51162222222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45963.51162222222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45963.51162222222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45963.51162222222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45963.51162222222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45963.51162222222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45963.51162222222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45963.51162222222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45963.51162222222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45963.51162222222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45963.51162222222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45963.51162222222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45963.51162222222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45963.51162222222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45963.51162222222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45963.51162222222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45963.51162222222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45963.51162222222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45963.51162222222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45963.51162222222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45963.51162222222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45963.51162222222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45963.51162222222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45963.51162222222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45963.51162222222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45963.51162222222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45963.51162222222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45963.51162222222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45963.51162222222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45963.51162222222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45963.51162222222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45963.51162222222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45963.51162222222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45963.51162222222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45963.51162222222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45963.51162222222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45963.51162222222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45963.51162222222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45963.51162222222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45963.51162222222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45963.51162222222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45963.51162222222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45963.51162222222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45963.51162222222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45963.51162222222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45963.51162222222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45963.51162222222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45963.51162222222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45963.51162222222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45963.51162222222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45963.51162222222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45963.51162222222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45963.51162222222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45963.51162222222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45963.51162222222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45963.51162222222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45963.51162222222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45963.51162222222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260.03090462962427</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2.5428722222204669</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0.17911064814688871</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0.13564999999653082</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0.10058055555418832</v>
      </c>
      <c r="H6" s="122">
        <v>45963.411041666666</v>
      </c>
      <c r="I6" s="118" t="str">
        <f>IFERROR(VLOOKUP(D6,DB!A:F,6,0),"")</f>
        <v>SCECO</v>
      </c>
      <c r="J6" s="118" t="str">
        <f>IFERROR(VLOOKUP(D6,DB!A:G,7,0),"")</f>
        <v>Vandalized</v>
      </c>
      <c r="K6" s="124" t="s">
        <v>39120</v>
      </c>
      <c r="L6" s="120" t="str">
        <f>IFERROR(VLOOKUP(D6,DB!A:I,9,0),"")</f>
        <v>Latis</v>
      </c>
    </row>
    <row r="7" spans="1:16" ht="15" customHeight="1">
      <c r="A7" s="118" t="s">
        <v>39121</v>
      </c>
      <c r="B7" s="118" t="str">
        <f>IFERROR(VLOOKUP(D7,DB!A:K,11,0),"")</f>
        <v>R4</v>
      </c>
      <c r="C7" s="119">
        <v>1</v>
      </c>
      <c r="D7" s="120" t="s">
        <v>37283</v>
      </c>
      <c r="E7" s="97" t="s">
        <v>39021</v>
      </c>
      <c r="F7" s="122">
        <v>45963.467986111114</v>
      </c>
      <c r="G7" s="123">
        <f ca="1">IFERROR(NOW()-F7,"")</f>
        <v>4.3636111106025055E-2</v>
      </c>
      <c r="H7" s="122">
        <v>45963.388136574074</v>
      </c>
      <c r="I7" s="118" t="str">
        <f>IFERROR(VLOOKUP(D7,DB!A:F,6,0),"")</f>
        <v>Generator-SG</v>
      </c>
      <c r="J7" s="118" t="str">
        <f>IFERROR(VLOOKUP(D7,DB!A:G,7,0),"")</f>
        <v>Vandalized</v>
      </c>
      <c r="K7" s="124" t="s">
        <v>39122</v>
      </c>
      <c r="L7" s="120" t="str">
        <f>IFERROR(VLOOKUP(D7,DB!A:I,9,0),"")</f>
        <v>Latis</v>
      </c>
    </row>
    <row r="8" spans="1:16" ht="15" customHeight="1">
      <c r="A8" s="118"/>
      <c r="B8" s="118" t="str">
        <f>IFERROR(VLOOKUP(D8,DB!A:K,11,0),"")</f>
        <v/>
      </c>
      <c r="C8" s="119"/>
      <c r="D8" s="120"/>
      <c r="E8" s="97" t="s">
        <v>39021</v>
      </c>
      <c r="F8" s="122"/>
      <c r="G8" s="123">
        <f ca="1">IFERROR(NOW()-F8,"")</f>
        <v>45963.51162222222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45963.51162222222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45963.51162222222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45963.51162222222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45963.51162222222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45963.51162222222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45963.51162222222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45963.51162222222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45963.51162222222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45963.51162222222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45963.51162222222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45963.51162222222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45963.51162222222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45963.51162222222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45963.51162222222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45963.51162222222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45963.51162222222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45963.51162222222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45963.51162222222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45963.51162222222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45963.51162222222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45963.51162222222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45963.51162222222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45963.51162222222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45963.51162222222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45963.51162222222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45963.51162222222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45963.51162222222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45963.51162222222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45963.51162222222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45963.51162222222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45963.51162222222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45963.51162222222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45963.51162222222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45963.51162222222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45963.51162222222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45963.51162222222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45963.51162222222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45963.51162222222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45963.51162222222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45963.51162222222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45963.51162222222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45963.51162222222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45963.51162222222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45963.51162222222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45963.51162222222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45963.51162222222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45963.51162222222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45963.51162222222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45963.51162222222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45963.51162222222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45963.51162222222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45963.51162222222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45963.51162222222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45963.51162222222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45963.51162222222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45963.51162222222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45963.51162222222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45963.51162222222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45963.51162222222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45963.51162222222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45963.51162222222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45963.51162222222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45963.51162222222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45963.51162222222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45963.51162222222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45963.51162222222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45963.51162222222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45963.51162222222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45963.51162222222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45963.51162222222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45963.51162222222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45963.51162222222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45963.51162222222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45963.51162222222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45963.51162222222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45963.51162222222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45963.51162222222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45963.51162222222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45963.51162222222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45963.51162222222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45963.51162222222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45963.51162222222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45963.51162222222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45963.51162222222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45963.51162222222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45963.51162222222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45963.51162222222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45963.51162222222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45963.51162222222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45963.51162222222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45963.51162222222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45963.51162222222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45963.51162222222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45963.51162222222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45963.51162222222</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45963.51162222222</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11" sqref="K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71.679562037032156</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39100</v>
      </c>
      <c r="F3" s="38">
        <v>45926.188877314817</v>
      </c>
      <c r="G3" s="143">
        <f t="shared" ref="G3" ca="1" si="0">IFERROR(NOW()-F3,"")</f>
        <v>37.32274490740383</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39100</v>
      </c>
      <c r="F4" s="152">
        <v>45948.661111111112</v>
      </c>
      <c r="G4" s="153">
        <f ca="1">IFERROR(NOW()-F4,"")</f>
        <v>14.850511111108062</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3</v>
      </c>
      <c r="D5" s="151" t="s">
        <v>38121</v>
      </c>
      <c r="E5" s="151" t="s">
        <v>39021</v>
      </c>
      <c r="F5" s="152">
        <v>45963.469490740739</v>
      </c>
      <c r="G5" s="153">
        <f ca="1">IFERROR(NOW()-F5,"")</f>
        <v>4.2131481481192168E-2</v>
      </c>
      <c r="H5" s="152">
        <v>45963.451435185183</v>
      </c>
      <c r="I5" s="151" t="str">
        <f>IFERROR(VLOOKUP(D5,DB!A:F,6,0),"")</f>
        <v>SCECO</v>
      </c>
      <c r="J5" s="151" t="str">
        <f>IFERROR(VLOOKUP(D5,DB!A:G,7,0),"")</f>
        <v>Haj Removal</v>
      </c>
      <c r="K5" s="151" t="s">
        <v>39130</v>
      </c>
      <c r="L5" s="151" t="str">
        <f>IFERROR(VLOOKUP(D5,DB!A:I,9,0),"")</f>
        <v>Latis</v>
      </c>
    </row>
    <row r="6" spans="1:13" ht="15">
      <c r="A6" s="151" t="s">
        <v>39131</v>
      </c>
      <c r="B6" s="151" t="str">
        <f>IFERROR(VLOOKUP(D6,DB!A:K,11,0),"")</f>
        <v>R5</v>
      </c>
      <c r="C6" s="151">
        <v>3</v>
      </c>
      <c r="D6" s="151" t="s">
        <v>38146</v>
      </c>
      <c r="E6" s="151" t="s">
        <v>39021</v>
      </c>
      <c r="F6" s="152">
        <v>45963.472071759257</v>
      </c>
      <c r="G6" s="153">
        <f ca="1">IFERROR(NOW()-F6,"")</f>
        <v>3.9550462963234168E-2</v>
      </c>
      <c r="H6" s="152">
        <v>45963.460960648146</v>
      </c>
      <c r="I6" s="151" t="str">
        <f>IFERROR(VLOOKUP(D6,DB!A:F,6,0),"")</f>
        <v>SCECO</v>
      </c>
      <c r="J6" s="151" t="str">
        <f>IFERROR(VLOOKUP(D6,DB!A:G,7,0),"")</f>
        <v>Haj Removal</v>
      </c>
      <c r="K6" s="151" t="s">
        <v>39130</v>
      </c>
      <c r="L6" s="151" t="str">
        <f>IFERROR(VLOOKUP(D6,DB!A:I,9,0),"")</f>
        <v>Latis</v>
      </c>
    </row>
    <row r="7" spans="1:13" ht="15">
      <c r="A7" s="151"/>
      <c r="B7" s="151" t="str">
        <f>IFERROR(VLOOKUP(D7,DB!A:K,11,0),"")</f>
        <v/>
      </c>
      <c r="C7" s="151"/>
      <c r="D7" s="151"/>
      <c r="E7" s="151"/>
      <c r="F7" s="152"/>
      <c r="G7" s="153">
        <f ca="1">IFERROR(NOW()-F7,"")</f>
        <v>45963.51162222222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45963.51162222222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45963.51162222222</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45963.51162222222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45963.51162222222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45963.51162222222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45963.51162222222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45963.51162222222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45963.51162222222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45963.51162222222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45963.51162222222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45963.51162222222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45963.51162222222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45963.51162222222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45963.51162222222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45963.51162222222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45963.51162222222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45963.51162222222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45963.51162222222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45963.51162222222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45963.51162222222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45963.51162222222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45963.51162222222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45963.51162222222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45963.51162222222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45963.51162222222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45963.51162222222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45963.51162222222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45963.51162222222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45963.51162222222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45963.51162222222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45963.51162222222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45963.51162222222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45963.51162222222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45963.51162222222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45963.51162222222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45963.51162222222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45963.51162222222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45963.51162222222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45963.51162222222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45963.51162222222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45963.51162222222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45963.51162222222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45963.51162222222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45963.51162222222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45963.51162222222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45963.51162222222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45963.51162222222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45963.51162222222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45963.51162222222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45963.51162222222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45963.51162222222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45963.51162222222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45963.51162222222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45963.51162222222</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45963.51162222222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45963.51162222222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45963.51162222222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45963.51162222222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45963.51162222222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45963.51162222222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45963.51162222222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45963.51162222222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45963.51162222222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45963.51162222222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45963.51162222222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45963.51162222222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45963.51162222222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45963.51162222222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45963.51162222222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45963.51162222222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45963.51162222222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45963.51162222222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45963.51162222222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45963.51162222222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45963.51162222222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45963.51162222222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45963.51162222222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45963.51162222222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45963.51162222222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45963.51162222222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45963.51162222222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45963.51162222222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45963.51162222222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45963.51162222222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45963.51162222222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45963.51162222222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45963.51162222222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45963.51162222222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45963.51162222222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45963.51162222222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45963.51162222222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45963.51162222222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45963.51162222222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45963.51162222222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45963.51162222222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45963.51162222222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45963.51162222222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45963.51162222222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45963.51162222222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45963.51162222222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45963.51162222222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45963.51162222222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45963.51162222222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45963.51162222222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45963.51162222222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45963.51162222222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45963.51162222222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45963.51162222222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45963.51162222222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45963.51162222222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45963.51162222222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45963.51162222222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45963.51162222222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45963.51162222222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45963.51162222222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45963.51162222222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45963.51162222222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45963.51162222222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45963.51162222222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45963.51162222222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45963.51162222222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45963.51162222222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45963.51162222222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45963.51162222222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45963.51162222222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45963.51162222222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45963.51162222222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45963.51162222222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45963.51162222222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45963.51162222222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45963.51162222222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45963.51162222222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45963.51162222222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45963.51162222222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45963.51162222222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45963.51162222222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45963.51162222222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45963.51162222222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45963.51162222222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45963.51162222222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45963.51162222222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45963.51162222222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45963.51162222222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45963.51162222222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45963.51162222222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45963.51162222222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45963.51162222222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45963.51162222222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45963.51162222222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45963.51162222222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45963.51162222222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45963.51162222222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45963.51162222222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45963.51162222222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45963.51162222222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45963.51162222222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45963.51162222222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45963.51162222222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45963.51162222222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45963.51162222222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45963.51162222222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45963.51162222222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45963.51162222222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45963.51162222222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45963.51162222222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45963.51162222222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45963.51162222222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45963.51162222222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45963.51162222222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45963.51162222222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45963.51162222222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45963.51162222222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45963.51162222222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45963.51162222222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45963.51162222222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45963.51162222222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45963.51162222222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45963.51162222222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45963.51162222222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45963.51162222222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45963.51162222222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45963.51162222222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45963.51162222222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45963.51162222222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45963.51162222222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45963.51162222222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45963.51162222222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45963.51162222222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45963.51162222222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45963.51162222222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45963.51162222222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45963.51162222222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45963.51162222222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45963.51162222222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45963.51162222222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45963.51162222222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45963.51162222222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45963.51162222222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45963.51162222222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45963.51162222222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45963.51162222222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45963.51162222222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45963.51162222222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45963.51162222222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45963.51162222222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45963.51162222222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45963.51162222222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45963.51162222222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45963.51162222222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45963.51162222222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45963.51162222222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45963.51162222222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45963.51162222222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45963.51162222222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45963.51162222222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45963.51162222222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45963.51162222222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45963.51162222222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45963.51162222222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45963.51162222222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45963.51162222222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45963.51162222222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45963.51162222222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45963.51162222222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45963.51162222222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45963.51162222222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45963.51162222222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45963.51162222222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45963.51162222222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45963.51162222222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45963.51162222222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45963.51162222222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45963.51162222222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45963.51162222222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45963.51162222222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45963.51162222222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45963.51162222222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45963.51162222222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45963.51162222222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45963.51162222222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45963.51162222222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45963.51162222222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45963.51162222222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45963.51162222222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45963.51162222222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45963.51162222222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45963.51162222222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45963.51162222222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45963.51162222222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45963.51162222222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45963.51162222222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45963.51162222222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45963.51162222222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45963.51162222222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45963.51162222222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45963.51162222222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45963.51162222222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45963.51162222222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45963.51162222222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45963.51162222222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45963.51162222222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45963.51162222222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45963.51162222222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45963.51162222222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45963.51162222222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45963.51162222222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45963.51162222222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45963.51162222222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45963.51162222222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45963.51162222222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45963.51162222222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45963.51162222222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45963.51162222222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45963.51162222222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45963.51162222222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45963.51162222222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45963.51162222222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45963.51162222222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45963.51162222222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45963.51162222222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45963.51162222222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45963.51162222222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45963.51162222222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45963.51162222222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45963.51162222222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45963.51162222222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45963.51162222222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45963.51162222222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45963.51162222222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45963.51162222222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45963.51162222222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45963.51162222222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45963.51162222222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45963.51162222222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45963.51162222222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45963.51162222222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45963.51162222222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45963.51162222222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45963.51162222222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45963.51162222222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45963.51162222222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45963.51162222222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45963.51162222222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45963.51162222222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45963.51162222222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45963.51162222222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45963.51162222222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45963.51162222222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45963.51162222222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45963.51162222222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45963.51162222222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45963.51162222222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45963.51162222222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45963.51162222222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45963.51162222222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45963.51162222222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45963.51162222222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45963.51162222222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45963.51162222222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45963.51162222222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45963.51162222222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45963.51162222222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45963.51162222222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45963.51162222222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45963.51162222222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45963.51162222222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45963.51162222222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45963.51162222222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45963.51162222222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45963.51162222222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45963.51162222222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45963.51162222222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45963.51162222222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45963.51162222222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45963.51162222222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45963.51162222222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45963.51162222222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45963.51162222222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45963.51162222222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45963.51162222222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45963.51162222222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45963.51162222222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45963.51162222222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45963.51162222222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45963.51162222222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45963.51162222222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45963.51162222222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45963.51162222222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45963.51162222222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45963.51162222222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45963.51162222222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45963.51162222222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45963.51162222222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45963.51162222222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45963.51162222222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45963.51162222222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45963.51162222222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45963.51162222222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45963.51162222222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45963.51162222222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45963.51162222222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45963.51162222222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45963.51162222222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45963.51162222222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45963.51162222222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45963.51162222222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45963.51162222222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45963.51162222222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45963.51162222222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45963.51162222222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45963.51162222222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45963.51162222222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45963.51162222222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45963.51162222222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45963.51162222222</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39132</v>
      </c>
      <c r="B2" s="102" t="str">
        <f>IFERROR(VLOOKUP(D2,DB!A:K,11,0),"")</f>
        <v>R6</v>
      </c>
      <c r="C2" s="104">
        <v>1</v>
      </c>
      <c r="D2" s="102" t="s">
        <v>34850</v>
      </c>
      <c r="E2" s="102" t="s">
        <v>39133</v>
      </c>
      <c r="F2" s="106">
        <v>45963.042118055557</v>
      </c>
      <c r="G2" s="76">
        <f ca="1">IFERROR(NOW()-F2,"-")</f>
        <v>0.46950416666368255</v>
      </c>
      <c r="H2" s="106">
        <v>45963.010358796295</v>
      </c>
      <c r="I2" s="102" t="str">
        <f>IFERROR(VLOOKUP(D2,DB!A:F,6,0),"")</f>
        <v>SCECO</v>
      </c>
      <c r="J2" s="102" t="str">
        <f>IFERROR(VLOOKUP(D2,DB!A:G,7,0),"")</f>
        <v>In progress</v>
      </c>
      <c r="K2" s="107" t="s">
        <v>39134</v>
      </c>
      <c r="L2" s="108" t="str">
        <f>IFERROR(VLOOKUP(D2,DB!A:I,9,0),"")</f>
        <v>Latis</v>
      </c>
    </row>
    <row r="3" spans="1:16383" ht="31.5" customHeight="1">
      <c r="A3" s="103"/>
      <c r="B3" s="102" t="str">
        <f>IFERROR(VLOOKUP(D3,DB!A:K,11,0),"")</f>
        <v/>
      </c>
      <c r="C3" s="104"/>
      <c r="D3" s="102"/>
      <c r="E3" s="102"/>
      <c r="F3" s="106"/>
      <c r="G3" s="76">
        <f ca="1">IFERROR(NOW()-F3,"-")</f>
        <v>45963.51162222222</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45963.51162222222</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45963.51162222222</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45963.51162222222</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45963.51162222222</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45963.51162222222</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45963.51162222222</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45963.51162222222</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45963.51162222222</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45963.51162222222</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45963.51162222222</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45963.51162222222</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45963.51162222222</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45963.51162222222</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45963.51162222222</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45963.51162222222</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45963.51162222222</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45963.51162222222</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45963.51162222222</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45963.51162222222</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45963.51162222222</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45963.51162222222</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45963.51162222222</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45963.51162222222</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45963.51162222222</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45963.51162222222</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45963.51162222222</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45963.51162222222</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45963.51162222222</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45963.51162222222</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45963.51162222222</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45963.51162222222</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45963.51162222222</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45963.51162222222</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45963.51162222222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45963.51162222222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45963.51162222222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45963.51162222222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45963.51162222222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45963.51162222222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45963.51162222222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45963.51162222222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45963.51162222222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45963.51162222222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45963.51162222222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45963.51162222222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45963.51162222222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45963.51162222222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45963.51162222222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45963.51162222222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45963.51162222222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45963.51162222222</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45963.51162222222</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45963.51162222222</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2025-11-02T09:17:51Z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