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322" documentId="120_S{2AC9BD13-BADA-5192-A53E-5A8FF88502F6}" xr6:coauthVersionLast="47" xr6:coauthVersionMax="47" xr10:uidLastSave="{7D3DC898-43F1-434B-AB2E-7CB211C25234}"/>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<sst xmlns="http://schemas.openxmlformats.org/spreadsheetml/2006/main" count="181531" uniqueCount="39143">
  <si>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</si>
  <si>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</si>
  <si>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</si>
  <si>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</si>
  <si>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</si>
  <si>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</si>
  <si>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</si>
  <si>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</si>
  <si>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</si>
  <si>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</si>
  <si>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</si>
  <si>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</si>
  <si>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</si>
  <si>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</si>
  <si>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</si>
  <si>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</si>
  <si>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</si>
  <si>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</si>
  <si>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</si>
  <si>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</si>
  <si>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</si>
  <si>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</si>
  <si>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</si>
  <si>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</si>
  <si>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</si>
  <si>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</si>
  <si>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</si>
  <si>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</si>
  <si>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</si>
  <si>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</si>
  <si>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</si>
  <si>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</si>
  <si>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</si>
  <si>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</si>
  <si>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</si>
  <si>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</si>
  <si>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</si>
  <si>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</si>
  <si>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</si>
  <si>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</si>
  <si>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</si>
  <si>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</si>
  <si>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</si>
  <si>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</si>
  <si>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</si>
  <si>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</si>
  <si>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</si>
  <si>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</si>
  <si>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</si>
  <si>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</si>
  <si>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</si>
  <si>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</si>
  <si>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</si>
  <si>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</si>
  <si>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</si>
  <si>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</si>
  <si>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</si>
  <si>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</si>
  <si>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</si>
  <si>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</si>
  <si>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</si>
  <si>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</si>
  <si>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</si>
  <si>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</si>
  <si>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</si>
  <si>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</si>
  <si>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</si>
  <si>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</si>
  <si>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</si>
  <si>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</si>
  <si>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</si>
  <si>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</si>
  <si>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</si>
  <si>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</si>
  <si>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</si>
  <si>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</si>
  <si>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</si>
  <si>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</si>
  <si>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</si>
  <si>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</si>
  <si>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</si>
  <si>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</si>
  <si>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</si>
  <si>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</si>
  <si>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</si>
  <si>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</si>
  <si>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</si>
  <si>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</si>
  <si>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</si>
  <si>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</si>
  <si>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</si>
  <si>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</si>
  <si>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</si>
  <si>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</si>
  <si>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</si>
  <si>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</si>
  <si>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</si>
  <si>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</si>
  <si>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</si>
  <si>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</si>
  <si>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</si>
  <si>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</si>
  <si>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</si>
  <si>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</si>
  <si>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</si>
  <si>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</si>
  <si>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</si>
  <si>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</si>
  <si>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</si>
  <si>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</si>
  <si>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</si>
  <si>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</si>
  <si>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</si>
  <si>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</si>
  <si>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</si>
  <si>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</si>
  <si>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</si>
  <si>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</si>
  <si>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</si>
  <si>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</si>
  <si>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</si>
  <si>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</si>
  <si>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</si>
  <si>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</si>
  <si>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</si>
  <si>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</si>
  <si>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</si>
  <si>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</si>
  <si>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</si>
  <si>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</si>
  <si>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</si>
  <si>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</si>
  <si>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</si>
  <si>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</si>
  <si>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</si>
  <si>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</si>
  <si>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</si>
  <si>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</si>
  <si>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</si>
  <si>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</si>
  <si>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</si>
  <si>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</si>
  <si>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</si>
  <si>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</si>
  <si>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</si>
  <si>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</si>
  <si>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</si>
  <si>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</si>
  <si>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</si>
  <si>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</si>
  <si>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</si>
  <si>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</si>
  <si>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</si>
  <si>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</si>
  <si>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</si>
  <si>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</si>
  <si>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</si>
  <si>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</si>
  <si>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</si>
  <si>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</si>
  <si>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</si>
  <si>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</si>
  <si>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</si>
  <si>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</si>
  <si>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</si>
  <si>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</si>
  <si>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</si>
  <si>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</si>
  <si>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</si>
  <si>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</si>
  <si>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</si>
  <si>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</si>
  <si>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</si>
  <si>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</si>
  <si>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</si>
  <si>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</si>
  <si>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</si>
  <si>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</si>
  <si>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</si>
  <si>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</si>
  <si>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</si>
  <si>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</si>
  <si>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</si>
  <si>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</si>
  <si>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</si>
  <si>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</si>
  <si>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</si>
  <si>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</si>
  <si>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</si>
  <si>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</si>
  <si>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</si>
  <si>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</si>
  <si>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</si>
  <si>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</si>
  <si>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</si>
  <si>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</si>
  <si>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</si>
  <si>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</si>
  <si>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</si>
  <si>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</si>
  <si>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</si>
  <si>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</si>
  <si>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</si>
  <si>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</si>
  <si>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</si>
  <si>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</si>
  <si>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</si>
  <si>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</si>
  <si>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</si>
  <si>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</si>
  <si>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</si>
  <si>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</si>
  <si>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</si>
  <si>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</si>
  <si>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</si>
  <si>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</si>
  <si>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</si>
  <si>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</si>
  <si>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</si>
  <si>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</si>
  <si>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</si>
  <si>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</si>
  <si>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</si>
  <si>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</si>
  <si>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</si>
  <si>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</si>
  <si>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</si>
  <si>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</si>
  <si>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</si>
  <si>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</si>
  <si>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</si>
  <si>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</si>
  <si>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</si>
  <si>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</si>
  <si>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</si>
  <si>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</si>
  <si>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</si>
  <si>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</si>
  <si>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</si>
  <si>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</si>
  <si>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</si>
  <si>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</si>
  <si>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</si>
  <si>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</si>
  <si>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</si>
  <si>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</si>
  <si>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</si>
  <si>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</si>
  <si>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</si>
  <si>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</si>
  <si>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</si>
  <si>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</si>
  <si>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</si>
  <si>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</si>
  <si>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</si>
  <si>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</si>
  <si>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</si>
  <si>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</si>
  <si>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</si>
  <si>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</si>
  <si>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</si>
  <si>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</si>
  <si>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</si>
  <si>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</si>
  <si>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</si>
  <si>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</si>
  <si>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</si>
  <si>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</si>
  <si>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</si>
  <si>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</si>
  <si>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</si>
  <si>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</si>
  <si>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</si>
  <si>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</si>
  <si>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</si>
  <si>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</si>
  <si>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</si>
  <si>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</si>
  <si>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</si>
  <si>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</si>
  <si>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</si>
  <si>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</si>
  <si>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</si>
  <si>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</si>
  <si>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</si>
  <si>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</si>
  <si>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</si>
  <si>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</si>
  <si>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</si>
  <si>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</si>
  <si>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</si>
  <si>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</si>
  <si>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</si>
  <si>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</si>
  <si>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</si>
  <si>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</si>
  <si>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</si>
  <si>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</si>
  <si>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</si>
  <si>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</si>
  <si>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</si>
  <si>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</si>
  <si>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</si>
  <si>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</si>
  <si>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</si>
  <si>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</si>
  <si>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</si>
  <si>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</si>
  <si>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</si>
  <si>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</si>
  <si>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</si>
  <si>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</si>
  <si>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</si>
  <si>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</si>
  <si>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</si>
  <si>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</si>
  <si>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</si>
  <si>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</si>
  <si>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</si>
  <si>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</si>
  <si>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</si>
  <si>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</si>
  <si>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</si>
  <si>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</si>
  <si>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</si>
  <si>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</si>
  <si>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</si>
  <si>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</si>
  <si>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</si>
  <si>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</si>
  <si>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</si>
  <si>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</si>
  <si>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</si>
  <si>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</si>
  <si>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</si>
  <si>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</si>
  <si>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</si>
  <si>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</si>
  <si>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</si>
  <si>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</si>
  <si>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</si>
  <si>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</si>
  <si>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</si>
  <si>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</si>
  <si>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</si>
  <si>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</si>
  <si>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</si>
  <si>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</si>
  <si>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</si>
  <si>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</si>
  <si>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</si>
  <si>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</si>
  <si>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</si>
  <si>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</si>
  <si>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</si>
  <si>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</si>
  <si>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</si>
  <si>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</si>
  <si>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</si>
  <si>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</si>
  <si>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</si>
  <si>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</si>
  <si>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</si>
  <si>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</si>
  <si>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</si>
  <si>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</si>
  <si>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</si>
  <si>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</si>
  <si>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</si>
  <si>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</si>
  <si>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</si>
  <si>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</si>
  <si>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</si>
  <si>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</si>
  <si>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</si>
  <si>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</si>
  <si>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</si>
  <si>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</si>
  <si>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</si>
  <si>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</si>
  <si>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</si>
  <si>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</si>
  <si>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</si>
  <si>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</si>
  <si>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</si>
  <si>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</si>
  <si>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</si>
  <si>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</si>
  <si>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</si>
  <si>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</si>
  <si>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</si>
  <si>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</si>
  <si>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</si>
  <si>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</si>
  <si>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</si>
  <si>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</si>
  <si>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</si>
  <si>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</si>
  <si>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</si>
  <si>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</si>
  <si>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</si>
  <si>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</si>
  <si>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</si>
  <si>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</si>
  <si>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</si>
  <si>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</si>
  <si>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</si>
  <si>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</si>
  <si>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</si>
  <si>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</si>
  <si>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</si>
  <si>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</si>
  <si>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</si>
  <si>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</si>
  <si>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</si>
  <si>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</si>
  <si>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</si>
  <si>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</si>
  <si>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</si>
  <si>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</si>
  <si>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</si>
  <si>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</si>
  <si>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</si>
  <si>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</si>
  <si>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</si>
  <si>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</si>
  <si>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</si>
  <si>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</si>
  <si>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</si>
  <si>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</si>
  <si>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</si>
  <si>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</si>
  <si>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</si>
  <si>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</si>
  <si>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</si>
  <si>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</si>
  <si>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</si>
  <si>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</si>
  <si>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</si>
  <si>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</si>
  <si>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</si>
  <si>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</si>
  <si>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</si>
  <si>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</si>
  <si>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</si>
  <si>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</si>
  <si>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</si>
  <si>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</si>
  <si>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</si>
  <si>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</si>
  <si>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</si>
  <si>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</si>
  <si>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</si>
  <si>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</si>
  <si>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</si>
  <si>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</si>
  <si>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</si>
  <si>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</si>
  <si>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</si>
  <si>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</si>
  <si>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</si>
  <si>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</si>
  <si>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</si>
  <si>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</si>
  <si>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</si>
  <si>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</si>
  <si>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</si>
  <si>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</si>
  <si>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</si>
  <si>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</si>
  <si>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</si>
  <si>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</si>
  <si>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</si>
  <si>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</si>
  <si>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</si>
  <si>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</si>
  <si>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</si>
  <si>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</si>
  <si>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</si>
  <si>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</si>
  <si>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</si>
  <si>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</si>
  <si>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</si>
  <si>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</si>
  <si>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</si>
  <si>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</si>
  <si>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</si>
  <si>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</si>
  <si>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</si>
  <si>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</si>
  <si>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</si>
  <si>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</si>
  <si>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</si>
  <si>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</si>
  <si>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</si>
  <si>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</si>
  <si>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</si>
  <si>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</si>
  <si>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</si>
  <si>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</si>
  <si>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</si>
  <si>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</si>
  <si>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</si>
  <si>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</si>
  <si>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</si>
  <si>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</si>
  <si>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</si>
  <si>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</si>
  <si>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</si>
  <si>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</si>
  <si>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</si>
  <si>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</si>
  <si>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</si>
  <si>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</si>
  <si>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</si>
  <si>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</si>
  <si>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</si>
  <si>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</si>
  <si>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</si>
  <si>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</si>
  <si>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</si>
  <si>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</si>
  <si>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</si>
  <si>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</si>
  <si>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</si>
  <si>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</si>
  <si>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</si>
  <si>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</si>
  <si>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</si>
  <si>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</si>
  <si>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</si>
  <si>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</si>
  <si>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</si>
  <si>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</si>
  <si>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</si>
  <si>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</si>
  <si>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</si>
  <si>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</si>
  <si>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</si>
  <si>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</si>
  <si>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</si>
  <si>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</si>
  <si>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</si>
  <si>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</si>
  <si>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</si>
  <si>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</si>
  <si>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</si>
  <si>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</si>
  <si>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</si>
  <si>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</si>
  <si>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</si>
  <si>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</si>
  <si>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</si>
  <si>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</si>
  <si>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</si>
  <si>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</si>
  <si>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</si>
  <si>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</si>
  <si>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</si>
  <si>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</si>
  <si>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</si>
  <si>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</si>
  <si>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</si>
  <si>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</si>
  <si>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</si>
  <si>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</si>
  <si>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</si>
  <si>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</si>
  <si>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</si>
  <si>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</si>
  <si>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</si>
  <si>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</si>
  <si>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</si>
  <si>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</si>
  <si>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</si>
  <si>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</si>
  <si>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</si>
  <si>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</si>
  <si>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</si>
  <si>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</si>
  <si>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</si>
  <si>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</si>
  <si>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</si>
  <si>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</si>
  <si>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</si>
  <si>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</si>
  <si>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</si>
  <si>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</si>
  <si>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</si>
  <si>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</si>
  <si>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</si>
  <si>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</si>
  <si>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</si>
  <si>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</si>
  <si>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</si>
  <si>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</si>
  <si>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</si>
  <si>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</si>
  <si>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</si>
  <si>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</si>
  <si>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</si>
  <si>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</si>
  <si>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</si>
  <si>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</si>
  <si>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</si>
  <si>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</si>
  <si>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</si>
  <si>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</si>
  <si>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</si>
  <si>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</si>
  <si>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</si>
  <si>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</si>
  <si>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</si>
  <si>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</si>
  <si>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</si>
  <si>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</si>
  <si>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</si>
  <si>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</si>
  <si>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</si>
  <si>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</si>
  <si>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</si>
  <si>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</si>
  <si>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</si>
  <si>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</si>
  <si>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</si>
  <si>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</si>
  <si>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</si>
  <si>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</si>
  <si>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</si>
  <si>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</si>
  <si>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</si>
  <si>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</si>
  <si>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</si>
  <si>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</si>
  <si>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</si>
  <si>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</si>
  <si>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</si>
  <si>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</si>
  <si>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</si>
  <si>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</si>
  <si>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</si>
  <si>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</si>
  <si>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</si>
  <si>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</si>
  <si>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</si>
  <si>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</si>
  <si>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</si>
  <si>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</si>
  <si>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</si>
  <si>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</si>
  <si>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</si>
  <si>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</si>
  <si>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</si>
  <si>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</si>
  <si>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</si>
  <si>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</si>
  <si>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</si>
  <si>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</si>
  <si>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</si>
  <si>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</si>
  <si>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</si>
  <si>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</si>
  <si>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</si>
  <si>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</si>
  <si>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</si>
  <si>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</si>
  <si>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</si>
  <si>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</si>
  <si>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</si>
  <si>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</si>
  <si>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</si>
  <si>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</si>
  <si>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</si>
  <si>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</si>
  <si>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</si>
  <si>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</si>
  <si>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</si>
  <si>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</si>
  <si>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</si>
  <si>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</si>
  <si>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</si>
  <si>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</si>
  <si>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</si>
  <si>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</si>
  <si>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</si>
  <si>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</si>
  <si>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</si>
  <si>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</si>
  <si>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</si>
  <si>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</si>
  <si>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</si>
  <si>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</si>
  <si>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</si>
  <si>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</si>
  <si>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</si>
  <si>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</si>
  <si>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</si>
  <si>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</si>
  <si>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</si>
  <si>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</si>
  <si>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</si>
  <si>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</si>
  <si>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</si>
  <si>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</si>
  <si>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</si>
  <si>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</si>
  <si>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</si>
  <si>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</si>
  <si>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</si>
  <si>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</si>
  <si>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</si>
  <si>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</si>
  <si>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</si>
  <si>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</si>
  <si>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</si>
  <si>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</si>
  <si>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</si>
  <si>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</si>
  <si>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</si>
  <si>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</si>
  <si>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</si>
  <si>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</si>
  <si>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</si>
  <si>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</si>
  <si>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</si>
  <si>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</si>
  <si>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</si>
  <si>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</si>
  <si>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</si>
  <si>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</si>
  <si>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</si>
  <si>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</si>
  <si>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</si>
  <si>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</si>
  <si>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</si>
  <si>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</si>
  <si>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</si>
  <si>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</si>
  <si>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</si>
  <si>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</si>
  <si>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</si>
  <si>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</si>
  <si>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</si>
  <si>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</si>
  <si>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</si>
  <si>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</si>
  <si>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</si>
  <si>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</si>
  <si>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</si>
  <si>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</si>
  <si>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</si>
  <si>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</si>
  <si>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</si>
  <si>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</si>
  <si>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</si>
  <si>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</si>
  <si>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</si>
  <si>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</si>
  <si>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</si>
  <si>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</si>
  <si>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</si>
  <si>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</si>
  <si>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</si>
  <si>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</si>
  <si>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</si>
  <si>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</si>
  <si>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</si>
  <si>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</si>
  <si>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</si>
  <si>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</si>
  <si>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</si>
  <si>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</si>
  <si>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</si>
  <si>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</si>
  <si>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</si>
  <si>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</si>
  <si>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</si>
  <si>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</si>
  <si>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</si>
  <si>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</si>
  <si>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</si>
  <si>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</si>
  <si>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</si>
  <si>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</si>
  <si>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</si>
  <si>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</si>
  <si>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</si>
  <si>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</si>
  <si>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</si>
  <si>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</si>
  <si>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</si>
  <si>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</si>
  <si>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</si>
  <si>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</si>
  <si>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</si>
  <si>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</si>
  <si>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</si>
  <si>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</si>
  <si>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</si>
  <si>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</si>
  <si>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</si>
  <si>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</si>
  <si>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</si>
  <si>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</si>
  <si>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</si>
  <si>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</si>
  <si>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</si>
  <si>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</si>
  <si>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</si>
  <si>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</si>
  <si>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</si>
  <si>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</si>
  <si>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</si>
  <si>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</si>
  <si>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</si>
  <si>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</si>
  <si>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</si>
  <si>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</si>
  <si>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</si>
  <si>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</si>
  <si>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</si>
  <si>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</si>
  <si>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</si>
  <si>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</si>
  <si>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</si>
  <si>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</si>
  <si>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</si>
  <si>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</si>
  <si>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</si>
  <si>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</si>
  <si>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</si>
  <si>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</si>
  <si>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</si>
  <si>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</si>
  <si>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</si>
  <si>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</si>
  <si>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</si>
  <si>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</si>
  <si>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</si>
  <si>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</si>
  <si>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</si>
  <si>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</si>
  <si>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</si>
  <si>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</si>
  <si>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</si>
  <si>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</si>
  <si>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</si>
  <si>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</si>
  <si>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</si>
  <si>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</si>
  <si>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</si>
  <si>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</si>
  <si>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</si>
  <si>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</si>
  <si>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</si>
  <si>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</si>
  <si>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</si>
  <si>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</si>
  <si>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</si>
  <si>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</si>
  <si>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</si>
  <si>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</si>
  <si>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</si>
  <si>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</si>
  <si>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</si>
  <si>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</si>
  <si>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</si>
  <si>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</si>
  <si>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</si>
  <si>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</si>
  <si>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</si>
  <si>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</si>
  <si>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</si>
  <si>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</si>
  <si>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</si>
  <si>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</si>
  <si>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</si>
  <si>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</si>
  <si>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</si>
  <si>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</si>
  <si>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</si>
  <si>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</si>
  <si>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</si>
  <si>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</si>
  <si>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</si>
  <si>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</si>
  <si>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</si>
  <si>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</si>
  <si>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</si>
  <si>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</si>
  <si>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</si>
  <si>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</si>
  <si>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</si>
  <si>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</si>
  <si>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</si>
  <si>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</si>
  <si>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</si>
  <si>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</si>
  <si>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</si>
  <si>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</si>
  <si>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</si>
  <si>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</si>
  <si>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</si>
  <si>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</si>
  <si>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</si>
  <si>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</si>
  <si>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</si>
  <si>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</si>
  <si>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</si>
  <si>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</si>
  <si>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</si>
  <si>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</si>
  <si>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</si>
  <si>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</si>
  <si>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</si>
  <si>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</si>
  <si>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</si>
  <si>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</si>
  <si>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</si>
  <si>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</si>
  <si>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</si>
  <si>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</si>
  <si>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</si>
  <si>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</si>
  <si>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</si>
  <si>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</si>
  <si>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</si>
  <si>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</si>
  <si>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</si>
  <si>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</si>
  <si>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</si>
  <si>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</si>
  <si>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</si>
  <si>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</si>
  <si>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</si>
  <si>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</si>
  <si>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</si>
  <si>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</si>
  <si>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</si>
  <si>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</si>
  <si>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</si>
  <si>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</si>
  <si>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</si>
  <si>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</si>
  <si>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</si>
  <si>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</si>
  <si>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</si>
  <si>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</si>
  <si>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</si>
  <si>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</si>
  <si>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</si>
  <si>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</si>
  <si>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</si>
  <si>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</si>
  <si>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</si>
  <si>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</si>
  <si>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</si>
  <si>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</si>
  <si>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</si>
  <si>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</si>
  <si>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</si>
  <si>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</si>
  <si>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</si>
  <si>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</si>
  <si>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</si>
  <si>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</si>
  <si>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</si>
  <si>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</si>
  <si>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</si>
  <si>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</si>
  <si>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</si>
  <si>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</si>
  <si>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</si>
  <si>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</si>
  <si>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</si>
  <si>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</si>
  <si>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</si>
  <si>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</si>
  <si>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</si>
  <si>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</si>
  <si>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</si>
  <si>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</si>
  <si>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</si>
  <si>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</si>
  <si>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</si>
  <si>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</si>
  <si>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</si>
  <si>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</si>
  <si>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</si>
  <si>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</si>
  <si>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</si>
  <si>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</si>
  <si>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</si>
  <si>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</si>
  <si>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</si>
  <si>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</si>
  <si>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</si>
  <si>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</si>
  <si>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</si>
  <si>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</si>
  <si>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</si>
  <si>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</si>
  <si>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</si>
  <si>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</si>
  <si>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</si>
  <si>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</si>
  <si>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</si>
  <si>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</si>
  <si>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</si>
  <si>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</si>
  <si>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</si>
  <si>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</si>
  <si>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</si>
  <si>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</si>
  <si>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</si>
  <si>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</si>
  <si>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</si>
  <si>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</si>
  <si>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</si>
  <si>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</si>
  <si>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</si>
  <si>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</si>
  <si>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</si>
  <si>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</si>
  <si>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</si>
  <si>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</si>
  <si>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</si>
  <si>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</si>
  <si>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</si>
  <si>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</si>
  <si>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</si>
  <si>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</si>
  <si>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</si>
  <si>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</si>
  <si>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</si>
  <si>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</si>
  <si>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</si>
  <si>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</si>
  <si>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</si>
  <si>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</si>
  <si>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</si>
  <si>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</si>
  <si>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</si>
  <si>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</si>
  <si>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</si>
  <si>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</si>
  <si>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</si>
  <si>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</si>
  <si>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</si>
  <si>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</si>
  <si>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</si>
  <si>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</si>
  <si>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</si>
  <si>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</si>
  <si>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</si>
  <si>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</si>
  <si>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</si>
  <si>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</si>
  <si>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</si>
  <si>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</si>
  <si>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</si>
  <si>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</si>
  <si>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</si>
  <si>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</si>
  <si>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</si>
  <si>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</si>
  <si>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</si>
  <si>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</si>
  <si>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</si>
  <si>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</si>
  <si>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</si>
  <si>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</si>
  <si>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</si>
  <si>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</si>
  <si>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</si>
  <si>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</si>
  <si>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</si>
  <si>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</si>
  <si>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</si>
  <si>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</si>
  <si>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</si>
  <si>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</si>
  <si>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</si>
  <si>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</si>
  <si>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</si>
  <si>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</si>
  <si>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</si>
  <si>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</si>
  <si>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</si>
  <si>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</si>
  <si>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</si>
  <si>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</si>
  <si>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</si>
  <si>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</si>
  <si>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</si>
  <si>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</si>
  <si>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</si>
  <si>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</si>
  <si>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</si>
  <si>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</si>
  <si>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</si>
  <si>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</si>
  <si>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</si>
  <si>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</si>
  <si>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</si>
  <si>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</si>
  <si>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</si>
  <si>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</si>
  <si>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</si>
  <si>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</si>
  <si>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</si>
  <si>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</si>
  <si>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</si>
  <si>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</si>
  <si>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</si>
  <si>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</si>
  <si>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</si>
  <si>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</si>
  <si>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</si>
  <si>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</si>
  <si>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</si>
  <si>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</si>
  <si>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</si>
  <si>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</si>
  <si>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</si>
  <si>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</si>
  <si>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</si>
  <si>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</si>
  <si>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</si>
  <si>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</si>
  <si>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</si>
  <si>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</si>
  <si>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</si>
  <si>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</si>
  <si>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</si>
  <si>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</si>
  <si>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</si>
  <si>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</si>
  <si>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</si>
  <si>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</si>
  <si>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</si>
  <si>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</si>
  <si>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</si>
  <si>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</si>
  <si>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</si>
  <si>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</si>
  <si>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</si>
  <si>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</si>
  <si>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</si>
  <si>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</si>
  <si>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</si>
  <si>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</si>
  <si>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</si>
  <si>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</si>
  <si>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</si>
  <si>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</si>
  <si>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</si>
  <si>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</si>
  <si>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</si>
  <si>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</si>
  <si>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</si>
  <si>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</si>
  <si>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</si>
  <si>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</si>
  <si>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</si>
  <si>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</si>
  <si>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</si>
  <si>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</si>
  <si>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</si>
  <si>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</si>
  <si>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</si>
  <si>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</si>
  <si>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</si>
  <si>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</si>
  <si>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</si>
  <si>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</si>
  <si>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</si>
  <si>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</si>
  <si>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</si>
  <si>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</si>
  <si>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</si>
  <si>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</si>
  <si>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</si>
  <si>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</si>
  <si>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</si>
  <si>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</si>
  <si>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</si>
  <si>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</si>
  <si>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</si>
  <si>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</si>
  <si>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</si>
  <si>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</si>
  <si>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</si>
  <si>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</si>
  <si>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</si>
  <si>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</si>
  <si>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</si>
  <si>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</si>
  <si>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</si>
  <si>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</si>
  <si>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</si>
  <si>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</si>
  <si>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</si>
  <si>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</si>
  <si>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</si>
  <si>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</si>
  <si>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</si>
  <si>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</si>
  <si>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</si>
  <si>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</si>
  <si>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</si>
  <si>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</si>
  <si>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</si>
  <si>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</si>
  <si>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</si>
  <si>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</si>
  <si>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</si>
  <si>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</si>
  <si>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</si>
  <si>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</si>
  <si>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</si>
  <si>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</si>
  <si>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</si>
  <si>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</si>
  <si>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</si>
  <si>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</si>
  <si>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</si>
  <si>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</si>
  <si>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</si>
  <si>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</si>
  <si>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</si>
  <si>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</si>
  <si>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</si>
  <si>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</si>
  <si>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</si>
  <si>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</si>
  <si>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</si>
  <si>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</si>
  <si>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</si>
  <si>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</si>
  <si>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</si>
  <si>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</si>
  <si>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</si>
  <si>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</si>
  <si>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</si>
  <si>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</si>
  <si>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</si>
  <si>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</si>
  <si>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</si>
  <si>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</si>
  <si>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</si>
  <si>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</si>
  <si>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</si>
  <si>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</si>
  <si>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</si>
  <si>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</si>
  <si>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</si>
  <si>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</si>
  <si>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</si>
  <si>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</si>
  <si>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</si>
  <si>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</si>
  <si>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</si>
  <si>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</si>
  <si>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</si>
  <si>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</si>
  <si>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</si>
  <si>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</si>
  <si>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</si>
  <si>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</si>
  <si>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</si>
  <si>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</si>
  <si>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</si>
  <si>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</si>
  <si>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</si>
  <si>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</si>
  <si>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</si>
  <si>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</si>
  <si>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</si>
  <si>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</si>
  <si>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</si>
  <si>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</si>
  <si>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</si>
  <si>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</si>
  <si>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</si>
  <si>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</si>
  <si>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</si>
  <si>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</si>
  <si>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</si>
  <si>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</si>
  <si>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</si>
  <si>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</si>
  <si>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</si>
  <si>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</si>
  <si>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</si>
  <si>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</si>
  <si>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</si>
  <si>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</si>
  <si>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</si>
  <si>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</si>
  <si>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</si>
  <si>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</si>
  <si>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</si>
  <si>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</si>
  <si>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</si>
  <si>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</si>
  <si>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</si>
  <si>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</si>
  <si>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</si>
  <si>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</si>
  <si>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</si>
  <si>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</si>
  <si>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</si>
  <si>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</si>
  <si>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</si>
  <si>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</si>
  <si>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</si>
  <si>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</si>
  <si>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</si>
  <si>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</si>
  <si>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</si>
  <si>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</si>
  <si>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</si>
  <si>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</si>
  <si>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</si>
  <si>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</si>
  <si>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</si>
  <si>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</si>
  <si>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</si>
  <si>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</si>
  <si>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</si>
  <si>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</si>
  <si>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</si>
  <si>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</si>
  <si>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</si>
  <si>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</si>
  <si>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</si>
  <si>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</si>
  <si>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</si>
  <si>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</si>
  <si>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</si>
  <si>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</si>
  <si>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</si>
  <si>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</si>
  <si>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</si>
  <si>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</si>
  <si>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</si>
  <si>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</si>
  <si>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</si>
  <si>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</si>
  <si>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</si>
  <si>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</si>
  <si>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</si>
  <si>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</si>
  <si>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</si>
  <si>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</si>
  <si>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</si>
  <si>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</si>
  <si>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</si>
  <si>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</si>
  <si>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</si>
  <si>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</si>
  <si>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</si>
  <si>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</si>
  <si>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</si>
  <si>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</si>
  <si>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</si>
  <si>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</si>
  <si>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</si>
  <si>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</si>
  <si>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</si>
  <si>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</si>
  <si>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</si>
  <si>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</si>
  <si>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</si>
  <si>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</si>
  <si>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</si>
  <si>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</si>
  <si>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</si>
  <si>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</si>
  <si>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</si>
  <si>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</si>
  <si>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</si>
  <si>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</si>
  <si>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</si>
  <si>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</si>
  <si>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</si>
  <si>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</si>
  <si>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</si>
  <si>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</si>
  <si>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</si>
  <si>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</si>
  <si>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</si>
  <si>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</si>
  <si>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</si>
  <si>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</si>
  <si>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</si>
  <si>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</si>
  <si>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</si>
  <si>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</si>
  <si>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</si>
  <si>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</si>
  <si>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</si>
  <si>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</si>
  <si>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</si>
  <si>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</si>
  <si>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</si>
  <si>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</si>
  <si>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</si>
  <si>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</si>
  <si>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</si>
  <si>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</si>
  <si>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</si>
  <si>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</si>
  <si>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</si>
  <si>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</si>
  <si>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</si>
  <si>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</si>
  <si>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</si>
  <si>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</si>
  <si>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</si>
  <si>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</si>
  <si>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</si>
  <si>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</si>
  <si>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</si>
  <si>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</si>
  <si>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</si>
  <si>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</si>
  <si>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</si>
  <si>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</si>
  <si>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</si>
  <si>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</si>
  <si>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</si>
  <si>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</si>
  <si>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</si>
  <si>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</si>
  <si>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</si>
  <si>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</si>
  <si>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</si>
  <si>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</si>
  <si>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</si>
  <si>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</si>
  <si>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</si>
  <si>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</si>
  <si>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</si>
  <si>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</si>
  <si>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</si>
  <si>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</si>
  <si>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</si>
  <si>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</si>
  <si>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</si>
  <si>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</si>
  <si>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</si>
  <si>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</si>
  <si>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</si>
  <si>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</si>
  <si>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</si>
  <si>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</si>
  <si>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</si>
  <si>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</si>
  <si>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</si>
  <si>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</si>
  <si>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</si>
  <si>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</si>
  <si>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</si>
  <si>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</si>
  <si>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</si>
  <si>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</si>
  <si>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</si>
  <si>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</si>
  <si>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</si>
  <si>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</si>
  <si>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</si>
  <si>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</si>
  <si>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</si>
  <si>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</si>
  <si>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</si>
  <si>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</si>
  <si>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</si>
  <si>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</si>
  <si>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</si>
  <si>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</si>
  <si>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</si>
  <si>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</si>
  <si>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</si>
  <si>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</si>
  <si>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</si>
  <si>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</si>
  <si>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</si>
  <si>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</si>
  <si>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</si>
  <si>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</si>
  <si>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</si>
  <si>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</si>
  <si>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</si>
  <si>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</si>
  <si>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</si>
  <si>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</si>
  <si>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</si>
  <si>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</si>
  <si>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</si>
  <si>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</si>
  <si>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</si>
  <si>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</si>
  <si>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</si>
  <si>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</si>
  <si>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</si>
  <si>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</si>
  <si>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</si>
  <si>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</si>
  <si>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</si>
  <si>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</si>
  <si>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</si>
  <si>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</si>
  <si>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</si>
  <si>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</si>
  <si>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</si>
  <si>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</si>
  <si>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</si>
  <si>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</si>
  <si>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</si>
  <si>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</si>
  <si>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</si>
  <si>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</si>
  <si>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</si>
  <si>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</si>
  <si>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</si>
  <si>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</si>
  <si>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</si>
  <si>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</si>
  <si>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</si>
  <si>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</si>
  <si>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</si>
  <si>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</si>
  <si>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</si>
  <si>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</si>
  <si>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</si>
  <si>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</si>
  <si>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</si>
  <si>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</si>
  <si>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</si>
  <si>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</si>
  <si>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</si>
  <si>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</si>
  <si>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</si>
  <si>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</si>
  <si>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</si>
  <si>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</si>
  <si>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</si>
  <si>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</si>
  <si>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</si>
  <si>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</si>
  <si>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</si>
  <si>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</si>
  <si>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</si>
  <si>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</si>
  <si>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</si>
  <si>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</si>
  <si>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</si>
  <si>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</si>
  <si>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</si>
  <si>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</si>
  <si>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</si>
  <si>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</si>
  <si>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</si>
  <si>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</si>
  <si>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</si>
  <si>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</si>
  <si>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</si>
  <si>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</si>
  <si>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</si>
  <si>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</si>
  <si>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</si>
  <si>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</si>
  <si>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</si>
  <si>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</si>
  <si>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</si>
  <si>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</si>
  <si>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</si>
  <si>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</si>
  <si>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</si>
  <si>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</si>
  <si>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</si>
  <si>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</si>
  <si>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</si>
  <si>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</si>
  <si>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</si>
  <si>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</si>
  <si>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</si>
  <si>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</si>
  <si>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</si>
  <si>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</si>
  <si>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</si>
  <si>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</si>
  <si>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</si>
  <si>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</si>
  <si>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</si>
  <si>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</si>
  <si>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</si>
  <si>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</si>
  <si>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</si>
  <si>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</si>
  <si>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</si>
  <si>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</si>
  <si>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</si>
  <si>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</si>
  <si>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</si>
  <si>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</si>
  <si>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</si>
  <si>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</si>
  <si>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</si>
  <si>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</si>
  <si>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</si>
  <si>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</si>
  <si>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</si>
  <si>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</si>
  <si>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</si>
  <si>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</si>
  <si>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</si>
  <si>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</si>
  <si>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</si>
  <si>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</si>
  <si>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</si>
  <si>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</si>
  <si>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</si>
  <si>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</si>
  <si>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</si>
  <si>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</si>
  <si>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</si>
  <si>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</si>
  <si>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</si>
  <si>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</si>
  <si>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</si>
  <si>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</si>
  <si>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</si>
  <si>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</si>
  <si>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</si>
  <si>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</si>
  <si>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</si>
  <si>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</si>
  <si>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</si>
  <si>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</si>
  <si>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</si>
  <si>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</si>
  <si>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</si>
  <si>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</si>
  <si>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</si>
  <si>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</si>
  <si>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</si>
  <si>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</si>
  <si>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</si>
  <si>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</si>
  <si>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</si>
  <si>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</si>
  <si>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</si>
  <si>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</si>
  <si>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</si>
  <si>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</si>
  <si>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</si>
  <si>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</si>
  <si>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</si>
  <si>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</si>
  <si>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</si>
  <si>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</si>
  <si>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</si>
  <si>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</si>
  <si>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</si>
  <si>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</si>
  <si>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</si>
  <si>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</si>
  <si>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</si>
  <si>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</si>
  <si>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</si>
  <si>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</si>
  <si>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</si>
  <si>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</si>
  <si>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</si>
  <si>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</si>
  <si>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</si>
  <si>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</si>
  <si>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</si>
  <si>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</si>
  <si>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</si>
  <si>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</si>
  <si>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</si>
  <si>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</si>
  <si>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</si>
  <si>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</si>
  <si>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</si>
  <si>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</si>
  <si>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</si>
  <si>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</si>
  <si>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</si>
  <si>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</si>
  <si>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</si>
  <si>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</si>
  <si>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</si>
  <si>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</si>
  <si>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</si>
  <si>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</si>
  <si>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</si>
  <si>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</si>
  <si>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</si>
  <si>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</si>
  <si>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</si>
  <si>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</si>
  <si>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</si>
  <si>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</si>
  <si>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</si>
  <si>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</si>
  <si>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</si>
  <si>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</si>
  <si>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</si>
  <si>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</si>
  <si>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</si>
  <si>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</si>
  <si>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</si>
  <si>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</si>
  <si>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</si>
  <si>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</si>
  <si>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</si>
  <si>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</si>
  <si>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</si>
  <si>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</si>
  <si>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</si>
  <si>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</si>
  <si>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</si>
  <si>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</si>
  <si>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</si>
  <si>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</si>
  <si>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</si>
  <si>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</si>
  <si>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</si>
  <si>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</si>
  <si>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</si>
  <si>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</si>
  <si>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</si>
  <si>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</si>
  <si>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</si>
  <si>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</si>
  <si>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</si>
  <si>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</si>
  <si>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</si>
  <si>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</si>
  <si>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</si>
  <si>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</si>
  <si>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</si>
  <si>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</si>
  <si>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</si>
  <si>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</si>
  <si>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</si>
  <si>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</si>
  <si>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</si>
  <si>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</si>
  <si>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</si>
  <si>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</si>
  <si>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</si>
  <si>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</si>
  <si>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</si>
  <si>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</si>
  <si>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</si>
  <si>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</si>
  <si>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</si>
  <si>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</si>
  <si>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</si>
  <si>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</si>
  <si>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</si>
  <si>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</si>
  <si>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</si>
  <si>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</si>
  <si>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</si>
  <si>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</si>
  <si>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</si>
  <si>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</si>
  <si>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</si>
  <si>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</si>
  <si>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</si>
  <si>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</si>
  <si>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</si>
  <si>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</si>
  <si>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</si>
  <si>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</si>
  <si>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</si>
  <si>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</si>
  <si>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</si>
  <si>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</si>
  <si>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</si>
  <si>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</si>
  <si>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</si>
  <si>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</si>
  <si>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</si>
  <si>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</si>
  <si>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</si>
  <si>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</si>
  <si>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</si>
  <si>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</si>
  <si>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</si>
  <si>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</si>
  <si>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</si>
  <si>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</si>
  <si>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</si>
  <si>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</si>
  <si>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</si>
  <si>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</si>
  <si>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</si>
  <si>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</si>
  <si>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</si>
  <si>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</si>
  <si>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</si>
  <si>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</si>
  <si>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</si>
  <si>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</si>
  <si>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</si>
  <si>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</si>
  <si>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</si>
  <si>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</si>
  <si>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</si>
  <si>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</si>
  <si>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</si>
  <si>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</si>
  <si>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</si>
  <si>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</si>
  <si>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</si>
  <si>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</si>
  <si>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</si>
  <si>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</si>
  <si>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</si>
  <si>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</si>
  <si>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</si>
  <si>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</si>
  <si>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</si>
  <si>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</si>
  <si>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</si>
  <si>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</si>
  <si>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</si>
  <si>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</si>
  <si>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</si>
  <si>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</si>
  <si>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</si>
  <si>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</si>
  <si>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</si>
  <si>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</si>
  <si>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</si>
  <si>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</si>
  <si>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</si>
  <si>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</si>
  <si>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</si>
  <si>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</si>
  <si>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</si>
  <si>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</si>
  <si>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</si>
  <si>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</si>
  <si>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</si>
  <si>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</si>
  <si>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</si>
  <si>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</si>
  <si>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</si>
  <si>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</si>
  <si>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</si>
  <si>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</si>
  <si>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</si>
  <si>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</si>
  <si>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</si>
  <si>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</si>
  <si>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</si>
  <si>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</si>
  <si>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</si>
  <si>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</si>
  <si>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</si>
  <si>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</si>
  <si>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</si>
  <si>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</si>
  <si>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</si>
  <si>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</si>
  <si>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</si>
  <si>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</si>
  <si>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</si>
  <si>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</si>
  <si>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</si>
  <si>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</si>
  <si>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</si>
  <si>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</si>
  <si>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</si>
  <si>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</si>
  <si>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</si>
  <si>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</si>
  <si>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</si>
  <si>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</si>
  <si>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</si>
  <si>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</si>
  <si>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</si>
  <si>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</si>
  <si>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</si>
  <si>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</si>
  <si>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</si>
  <si>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</si>
  <si>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</si>
  <si>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</si>
  <si>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</si>
  <si>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</si>
  <si>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</si>
  <si>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</si>
  <si>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</si>
  <si>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</si>
  <si>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</si>
  <si>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</si>
  <si>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</si>
  <si>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</si>
  <si>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</si>
  <si>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</si>
  <si>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</si>
  <si>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</si>
  <si>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</si>
  <si>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</si>
  <si>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</si>
  <si>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</si>
  <si>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</si>
  <si>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</si>
  <si>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</si>
  <si>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</si>
  <si>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</si>
  <si>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</si>
  <si>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</si>
  <si>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</si>
  <si>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</si>
  <si>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</si>
  <si>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</si>
  <si>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</si>
  <si>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</si>
  <si>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</si>
  <si>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</si>
  <si>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</si>
  <si>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</si>
  <si>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</si>
  <si>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</si>
  <si>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</si>
  <si>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</si>
  <si>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</si>
  <si>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</si>
  <si>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</si>
  <si>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</si>
  <si>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</si>
  <si>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</si>
  <si>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</si>
  <si>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</si>
  <si>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</si>
  <si>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</si>
  <si>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</si>
  <si>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</si>
  <si>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</si>
  <si>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</si>
  <si>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</si>
  <si>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</si>
  <si>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</si>
  <si>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</si>
  <si>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</si>
  <si>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</si>
  <si>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</si>
  <si>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</si>
  <si>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</si>
  <si>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</si>
  <si>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</si>
  <si>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</si>
  <si>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</si>
  <si>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</si>
  <si>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</si>
  <si>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</si>
  <si>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</si>
  <si>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</si>
  <si>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</si>
  <si>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</si>
  <si>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</si>
  <si>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</si>
  <si>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</si>
  <si>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</si>
  <si>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</si>
  <si>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</si>
  <si>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</si>
  <si>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</si>
  <si>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</si>
  <si>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</si>
  <si>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</si>
  <si>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</si>
  <si>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</si>
  <si>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</si>
  <si>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</si>
  <si>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</si>
  <si>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</si>
  <si>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</si>
  <si>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</si>
  <si>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</si>
  <si>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</si>
  <si>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</si>
  <si>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</si>
  <si>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</si>
  <si>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</si>
  <si>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</si>
  <si>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</si>
  <si>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</si>
  <si>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</si>
  <si>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</si>
  <si>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</si>
  <si>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</si>
  <si>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</si>
  <si>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</si>
  <si>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</si>
  <si>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</si>
  <si>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</si>
  <si>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</si>
  <si>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</si>
  <si>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</si>
  <si>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</si>
  <si>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</si>
  <si>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</si>
  <si>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</si>
  <si>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</si>
  <si>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</si>
  <si>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</si>
  <si>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</si>
  <si>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</si>
  <si>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</si>
  <si>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</si>
  <si>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</si>
  <si>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</si>
  <si>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</si>
  <si>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</si>
  <si>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</si>
  <si>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</si>
  <si>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</si>
  <si>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</si>
  <si>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</si>
  <si>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</si>
  <si>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</si>
  <si>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</si>
  <si>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</si>
  <si>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</si>
  <si>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</si>
  <si>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</si>
  <si>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</si>
  <si>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</si>
  <si>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</si>
  <si>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</si>
  <si>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</si>
  <si>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</si>
  <si>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</si>
  <si>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</si>
  <si>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</si>
  <si>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</si>
  <si>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</si>
  <si>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</si>
  <si>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</si>
  <si>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</si>
  <si>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</si>
  <si>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</si>
  <si>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</si>
  <si>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</si>
  <si>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</si>
  <si>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</si>
  <si>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</si>
  <si>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</si>
  <si>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</si>
  <si>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</si>
  <si>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</si>
  <si>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</si>
  <si>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</si>
  <si>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</si>
  <si>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</si>
  <si>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</si>
  <si>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</si>
  <si>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</si>
  <si>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</si>
  <si>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</si>
  <si>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</si>
  <si>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</si>
  <si>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</si>
  <si>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</si>
  <si>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</si>
  <si>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</si>
  <si>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</si>
  <si>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</si>
  <si>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</si>
  <si>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</si>
  <si>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</si>
  <si>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</si>
  <si>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</si>
  <si>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</si>
  <si>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</si>
  <si>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</si>
  <si>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</si>
  <si>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</si>
  <si>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</si>
  <si>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</si>
  <si>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</si>
  <si>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</si>
  <si>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</si>
  <si>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</si>
  <si>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</si>
  <si>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</si>
  <si>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</si>
  <si>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</si>
  <si>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</si>
  <si>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</si>
  <si>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</si>
  <si>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</si>
  <si>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</si>
  <si>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</si>
  <si>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</si>
  <si>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</si>
  <si>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</si>
  <si>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</si>
  <si>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</si>
  <si>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</si>
  <si>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</si>
  <si>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</si>
  <si>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</si>
  <si>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</si>
  <si>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</si>
  <si>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</si>
  <si>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</si>
  <si>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</si>
  <si>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</si>
  <si>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</si>
  <si>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</si>
  <si>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</si>
  <si>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</si>
  <si>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</si>
  <si>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</si>
  <si>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</si>
  <si>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</si>
  <si>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</si>
  <si>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</si>
  <si>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</si>
  <si>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</si>
  <si>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</si>
  <si>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</si>
  <si>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</si>
  <si>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</si>
  <si>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</si>
  <si>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</si>
  <si>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</si>
  <si>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</si>
  <si>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</si>
  <si>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</si>
  <si>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</si>
  <si>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</si>
  <si>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</si>
  <si>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</si>
  <si>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</si>
  <si>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</si>
  <si>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</si>
  <si>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</si>
  <si>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</si>
  <si>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</si>
  <si>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</si>
  <si>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</si>
  <si>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</si>
  <si>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</si>
  <si>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</si>
  <si>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</si>
  <si>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</si>
  <si>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</si>
  <si>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</si>
  <si>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</si>
  <si>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</si>
  <si>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</si>
  <si>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</si>
  <si>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</si>
  <si>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</si>
  <si>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</si>
  <si>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</si>
  <si>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</si>
  <si>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</si>
  <si>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</si>
  <si>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</si>
  <si>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</si>
  <si>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</si>
  <si>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</si>
  <si>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</si>
  <si>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</si>
  <si>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</si>
  <si>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</si>
  <si>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</si>
  <si>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</si>
  <si>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</si>
  <si>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</si>
  <si>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</si>
  <si>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</si>
  <si>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</si>
  <si>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</si>
  <si>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</si>
  <si>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</si>
  <si>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</si>
  <si>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</si>
  <si>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</si>
  <si>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</si>
  <si>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</si>
  <si>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</si>
  <si>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</si>
  <si>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</si>
  <si>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</si>
  <si>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</si>
  <si>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</si>
  <si>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</si>
  <si>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</si>
  <si>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</si>
  <si>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</si>
  <si>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</si>
  <si>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</si>
  <si>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</si>
  <si>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</si>
  <si>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</si>
  <si>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</si>
  <si>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</si>
  <si>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</si>
  <si>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</si>
  <si>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</si>
  <si>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</si>
  <si>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</si>
  <si>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</si>
  <si>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</si>
  <si>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</si>
  <si>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</si>
  <si>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</si>
  <si>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</si>
  <si>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</si>
  <si>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</si>
  <si>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</si>
  <si>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</si>
  <si>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</si>
  <si>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</si>
  <si>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</si>
  <si>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</si>
  <si>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</si>
  <si>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</si>
  <si>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</si>
  <si>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</si>
  <si>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</si>
  <si>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</si>
  <si>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</si>
  <si>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</si>
  <si>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</si>
  <si>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</si>
  <si>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</si>
  <si>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</si>
  <si>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</si>
  <si>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</si>
  <si>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</si>
  <si>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</si>
  <si>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</si>
  <si>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</si>
  <si>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</si>
  <si>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</si>
  <si>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</si>
  <si>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</si>
  <si>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</si>
  <si>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</si>
  <si>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</si>
  <si>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</si>
  <si>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</si>
  <si>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</si>
  <si>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</si>
  <si>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</si>
  <si>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</si>
  <si>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</si>
  <si>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</si>
  <si>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</si>
  <si>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</si>
  <si>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</si>
  <si>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</si>
  <si>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</si>
  <si>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</si>
  <si>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</si>
  <si>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</si>
  <si>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</si>
  <si>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</si>
  <si>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</si>
  <si>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</si>
  <si>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</si>
  <si>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</si>
  <si>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</si>
  <si>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</si>
  <si>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</si>
  <si>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</si>
  <si>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</si>
  <si>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</si>
  <si>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</si>
  <si>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</si>
  <si>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</si>
  <si>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</si>
  <si>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</si>
  <si>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</si>
  <si>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</si>
  <si>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</si>
  <si>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</si>
  <si>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</si>
  <si>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</si>
  <si>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</si>
  <si>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</si>
  <si>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</si>
  <si>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</si>
  <si>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</si>
  <si>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</si>
  <si>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</si>
  <si>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</si>
  <si>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</si>
  <si>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</si>
  <si>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</si>
  <si>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</si>
  <si>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</si>
  <si>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</si>
  <si>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</si>
  <si>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</si>
  <si>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</si>
  <si>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</si>
  <si>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</si>
  <si>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</si>
  <si>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</si>
  <si>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</si>
  <si>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</si>
  <si>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</si>
  <si>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</si>
  <si>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</si>
  <si>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</si>
  <si>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</si>
  <si>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</si>
  <si>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</si>
  <si>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</si>
  <si>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</si>
  <si>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</si>
  <si>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</si>
  <si>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</si>
  <si>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</si>
  <si>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</si>
  <si>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</si>
  <si>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</si>
  <si>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</si>
  <si>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</si>
  <si>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</si>
  <si>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</si>
  <si>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</si>
  <si>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</si>
  <si>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</si>
  <si>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</si>
  <si>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</si>
  <si>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</si>
  <si>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</si>
  <si>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</si>
  <si>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</si>
  <si>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</si>
  <si>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</si>
  <si>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</si>
  <si>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</si>
  <si>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</si>
  <si>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</si>
  <si>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</si>
  <si>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</si>
  <si>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</si>
  <si>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</si>
  <si>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</si>
  <si>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</si>
  <si>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</si>
  <si>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</si>
  <si>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</si>
  <si>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</si>
  <si>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</si>
  <si>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</si>
  <si>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</si>
  <si>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</si>
  <si>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</si>
  <si>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</si>
  <si>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</si>
  <si>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</si>
  <si>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</si>
  <si>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</si>
  <si>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</si>
  <si>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</si>
  <si>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</si>
  <si>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</si>
  <si>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</si>
  <si>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</si>
  <si>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</si>
  <si>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</si>
  <si>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</si>
  <si>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</si>
  <si>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</si>
  <si>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</si>
  <si>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</si>
  <si>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</si>
  <si>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</si>
  <si>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</si>
  <si>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</si>
  <si>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</si>
  <si>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</si>
  <si>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</si>
  <si>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</si>
  <si>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</si>
  <si>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</si>
  <si>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</si>
  <si>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</si>
  <si>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</si>
  <si>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</si>
  <si>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</si>
  <si>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</si>
  <si>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</si>
  <si>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</si>
  <si>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</si>
  <si>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</si>
  <si>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</si>
  <si>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</si>
  <si>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</si>
  <si>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</si>
  <si>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</si>
  <si>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</si>
  <si>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</si>
  <si>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</si>
  <si>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</si>
  <si>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</si>
  <si>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</si>
  <si>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</si>
  <si>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</si>
  <si>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</si>
  <si>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</si>
  <si>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</si>
  <si>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</si>
  <si>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</si>
  <si>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</si>
  <si>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</si>
  <si>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</si>
  <si>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</si>
  <si>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</si>
  <si>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</si>
  <si>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</si>
  <si>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</si>
  <si>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</si>
  <si>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</si>
  <si>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</si>
  <si>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</si>
  <si>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</si>
  <si>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</si>
  <si>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</si>
  <si>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</si>
  <si>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</si>
  <si>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</si>
  <si>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</si>
  <si>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</si>
  <si>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</si>
  <si>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</si>
  <si>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</si>
  <si>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</si>
  <si>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</si>
  <si>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</si>
  <si>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</si>
  <si>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</si>
  <si>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</si>
  <si>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</si>
  <si>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</si>
  <si>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</si>
  <si>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</si>
  <si>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</si>
  <si>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</si>
  <si>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</si>
  <si>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</si>
  <si>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</si>
  <si>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</si>
  <si>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</si>
  <si>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</si>
  <si>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</si>
  <si>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</si>
  <si>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</si>
  <si>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</si>
  <si>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</si>
  <si>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</si>
  <si>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</si>
  <si>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</si>
  <si>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</si>
  <si>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</si>
  <si>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</si>
  <si>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</si>
  <si>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</si>
  <si>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</si>
  <si>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</si>
  <si>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</si>
  <si>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</si>
  <si>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</si>
  <si>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</si>
  <si>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</si>
  <si>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</si>
  <si>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</si>
  <si>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</si>
  <si>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</si>
  <si>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</si>
  <si>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</si>
  <si>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</si>
  <si>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</si>
  <si>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</si>
  <si>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</si>
  <si>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</si>
  <si>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</si>
  <si>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</si>
  <si>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</si>
  <si>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</si>
  <si>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</si>
  <si>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</si>
  <si>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</si>
  <si>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</si>
  <si>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</si>
  <si>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</si>
  <si>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</si>
  <si>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</si>
  <si>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</si>
  <si>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</si>
  <si>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</si>
  <si>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</si>
  <si>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</si>
  <si>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</si>
  <si>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</si>
  <si>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</si>
  <si>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</si>
  <si>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</si>
  <si>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</si>
  <si>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</si>
  <si>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</si>
  <si>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</si>
  <si>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</si>
  <si>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</si>
  <si>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</si>
  <si>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</si>
  <si>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</si>
  <si>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</si>
  <si>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</si>
  <si>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</si>
  <si>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</si>
  <si>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</si>
  <si>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</si>
  <si>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</si>
  <si>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</si>
  <si>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</si>
  <si>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</si>
  <si>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</si>
  <si>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</si>
  <si>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</si>
  <si>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</si>
  <si>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</si>
  <si>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</si>
  <si>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</si>
  <si>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</si>
  <si>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</si>
  <si>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</si>
  <si>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</si>
  <si>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</si>
  <si>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</si>
  <si>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</si>
  <si>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</si>
  <si>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</si>
  <si>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</si>
  <si>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</si>
  <si>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</si>
  <si>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</si>
  <si>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</si>
  <si>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</si>
  <si>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</si>
  <si>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</si>
  <si>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</si>
  <si>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</si>
  <si>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</si>
  <si>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</si>
  <si>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</si>
  <si>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</si>
  <si>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</si>
  <si>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</si>
  <si>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</si>
  <si>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</si>
  <si>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</si>
  <si>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</si>
  <si>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</si>
  <si>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</si>
  <si>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</si>
  <si>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</si>
  <si>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</si>
  <si>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</si>
  <si>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</si>
  <si>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</si>
  <si>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</si>
  <si>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</si>
  <si>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</si>
  <si>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</si>
  <si>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</si>
  <si>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</si>
  <si>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</si>
  <si>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</si>
  <si>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</si>
  <si>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</si>
  <si>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</si>
  <si>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</si>
  <si>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</si>
  <si>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</si>
  <si>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</si>
  <si>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</si>
  <si>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</si>
  <si>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</si>
  <si>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</si>
  <si>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</si>
  <si>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</si>
  <si>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</si>
  <si>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</si>
  <si>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</si>
  <si>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</si>
  <si>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</si>
  <si>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</si>
  <si>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</si>
  <si>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</si>
  <si>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</si>
  <si>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</si>
  <si>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</si>
  <si>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</si>
  <si>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</si>
  <si>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</si>
  <si>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</si>
  <si>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</si>
  <si>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</si>
  <si>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</si>
  <si>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</si>
  <si>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</si>
  <si>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</si>
  <si>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</si>
  <si>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</si>
  <si>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</si>
  <si>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</si>
  <si>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</si>
  <si>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</si>
  <si>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</si>
  <si>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</si>
  <si>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</si>
  <si>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</si>
  <si>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</si>
  <si>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</si>
  <si>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</si>
  <si>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</si>
  <si>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</si>
  <si>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</si>
  <si>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</si>
  <si>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</si>
  <si>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</si>
  <si>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</si>
  <si>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</si>
  <si>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</si>
  <si>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</si>
  <si>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</si>
  <si>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</si>
  <si>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</si>
  <si>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</si>
  <si>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</si>
  <si>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</si>
  <si>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</si>
  <si>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</si>
  <si>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</si>
  <si>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</si>
  <si>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</si>
  <si>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</si>
  <si>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</si>
  <si>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</si>
  <si>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</si>
  <si>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</si>
  <si>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</si>
  <si>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</si>
  <si>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</si>
  <si>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</si>
  <si>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</si>
  <si>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</si>
  <si>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</si>
  <si>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</si>
  <si>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</si>
  <si>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</si>
  <si>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</si>
  <si>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</si>
  <si>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</si>
  <si>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</si>
  <si>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</si>
  <si>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</si>
  <si>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</si>
  <si>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</si>
  <si>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</si>
  <si>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</si>
  <si>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</si>
  <si>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</si>
  <si>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</si>
  <si>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</si>
  <si>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</si>
  <si>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</si>
  <si>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</si>
  <si>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</si>
  <si>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</si>
  <si>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</si>
  <si>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</si>
  <si>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</si>
  <si>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</si>
  <si>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</si>
  <si>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</si>
  <si>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</si>
  <si>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</si>
  <si>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</si>
  <si>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</si>
  <si>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</si>
  <si>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</si>
  <si>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</si>
  <si>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</si>
  <si>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</si>
  <si>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</si>
  <si>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</si>
  <si>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</si>
  <si>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</si>
  <si>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</si>
  <si>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</si>
  <si>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</si>
  <si>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</si>
  <si>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</si>
  <si>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</si>
  <si>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</si>
  <si>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</si>
  <si>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</si>
  <si>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</si>
  <si>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</si>
  <si>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</si>
  <si>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</si>
  <si>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</si>
  <si>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</si>
  <si>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</si>
  <si>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</si>
  <si>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</si>
  <si>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</si>
  <si>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</si>
  <si>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</si>
  <si>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</si>
  <si>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</si>
  <si>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</si>
  <si>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</si>
  <si>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</si>
  <si>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</si>
  <si>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</si>
  <si>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</si>
  <si>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</si>
  <si>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</si>
  <si>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</si>
  <si>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</si>
  <si>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</si>
  <si>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</si>
  <si>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</si>
  <si>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</si>
  <si>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</si>
  <si>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</si>
  <si>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</si>
  <si>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</si>
  <si>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</si>
  <si>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</si>
  <si>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</si>
  <si>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</si>
  <si>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</si>
  <si>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</si>
  <si>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</si>
  <si>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</si>
  <si>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</si>
  <si>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</si>
  <si>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</si>
  <si>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</si>
  <si>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</si>
  <si>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</si>
  <si>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</si>
  <si>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</si>
  <si>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</si>
  <si>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</si>
  <si>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</si>
  <si>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</si>
  <si>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</si>
  <si>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</si>
  <si>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</si>
  <si>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</si>
  <si>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</si>
  <si>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</si>
  <si>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</si>
  <si>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</si>
  <si>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</si>
  <si>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</si>
  <si>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</si>
  <si>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</si>
  <si>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</si>
  <si>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</si>
  <si>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</si>
  <si>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</si>
  <si>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</si>
  <si>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</si>
  <si>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</si>
  <si>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</si>
  <si>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</si>
  <si>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</si>
  <si>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</si>
  <si>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</si>
  <si>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</si>
  <si>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</si>
  <si>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</si>
  <si>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</si>
  <si>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</si>
  <si>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</si>
  <si>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</si>
  <si>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</si>
  <si>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</si>
  <si>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</si>
  <si>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</si>
  <si>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</si>
  <si>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</si>
  <si>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</si>
  <si>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</si>
  <si>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</si>
  <si>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</si>
  <si>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</si>
  <si>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</si>
  <si>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</si>
  <si>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</si>
  <si>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</si>
  <si>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</si>
  <si>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</si>
  <si>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</si>
  <si>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</si>
  <si>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</si>
  <si>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</si>
  <si>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</si>
  <si>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</si>
  <si>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</si>
  <si>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</si>
  <si>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</si>
  <si>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</si>
  <si>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</si>
  <si>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</si>
  <si>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</si>
  <si>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</si>
  <si>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</si>
  <si>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</si>
  <si>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</si>
  <si>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</si>
  <si>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</si>
  <si>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</si>
  <si>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</si>
  <si>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</si>
  <si>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</si>
  <si>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</si>
  <si>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</si>
  <si>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</si>
  <si>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</si>
  <si>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</si>
  <si>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</si>
  <si>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</si>
  <si>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</si>
  <si>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</si>
  <si>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</si>
  <si>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</si>
  <si>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</si>
  <si>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</si>
  <si>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</si>
  <si>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</si>
  <si>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</si>
  <si>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</si>
  <si>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</si>
  <si>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</si>
  <si>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</si>
  <si>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</si>
  <si>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</si>
  <si>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</si>
  <si>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</si>
  <si>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</si>
  <si>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</si>
  <si>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</si>
  <si>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</si>
  <si>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</si>
  <si>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</si>
  <si>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</si>
  <si>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</si>
  <si>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</si>
  <si>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</si>
  <si>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</si>
  <si>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</si>
  <si>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</si>
  <si>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</si>
  <si>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</si>
  <si>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</si>
  <si>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</si>
  <si>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</si>
  <si>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</si>
  <si>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</si>
  <si>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</si>
  <si>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</si>
  <si>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</si>
  <si>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</si>
  <si>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</si>
  <si>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</si>
  <si>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</si>
  <si>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</si>
  <si>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</si>
  <si>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</si>
  <si>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</si>
  <si>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</si>
  <si>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</si>
  <si>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</si>
  <si>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</si>
  <si>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</si>
  <si>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</si>
  <si>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</si>
  <si>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</si>
  <si>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</si>
  <si>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</si>
  <si>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</si>
  <si>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</si>
  <si>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</si>
  <si>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</si>
  <si>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</si>
  <si>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</si>
  <si>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</si>
  <si>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</si>
  <si>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</si>
  <si>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</si>
  <si>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</si>
  <si>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</si>
  <si>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</si>
  <si>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</si>
  <si>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</si>
  <si>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</si>
  <si>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</si>
  <si>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</si>
  <si>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</si>
  <si>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</si>
  <si>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</si>
  <si>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</si>
  <si>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</si>
  <si>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</si>
  <si>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</si>
  <si>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</si>
  <si>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</si>
  <si>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</si>
  <si>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</si>
  <si>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</si>
  <si>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</si>
  <si>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</si>
  <si>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</si>
  <si>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</si>
  <si>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</si>
  <si>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</si>
  <si>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</si>
  <si>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</si>
  <si>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</si>
  <si>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</si>
  <si>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</si>
  <si>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</si>
  <si>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</si>
  <si>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</si>
  <si>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</si>
  <si>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</si>
  <si>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</si>
  <si>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</si>
  <si>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</si>
  <si>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</si>
  <si>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</si>
  <si>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</si>
  <si>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</si>
  <si>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</si>
  <si>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</si>
  <si>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</si>
  <si>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</si>
  <si>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</si>
  <si>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</si>
  <si>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</si>
  <si>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</si>
  <si>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</si>
  <si>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</si>
  <si>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</si>
  <si>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</si>
  <si>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</si>
  <si>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</si>
  <si>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</si>
  <si>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</si>
  <si>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</si>
  <si>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</si>
  <si>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</si>
  <si>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</si>
  <si>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</si>
  <si>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</si>
  <si>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</si>
  <si>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</si>
  <si>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</si>
  <si>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</si>
  <si>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</si>
  <si>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</si>
  <si>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</si>
  <si>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</si>
  <si>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</si>
  <si>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</si>
  <si>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</si>
  <si>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</si>
  <si>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</si>
  <si>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</si>
  <si>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</si>
  <si>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</si>
  <si>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</si>
  <si>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</si>
  <si>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</si>
  <si>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</si>
  <si>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</si>
  <si>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</si>
  <si>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</si>
  <si>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</si>
  <si>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</si>
  <si>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</si>
  <si>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</si>
  <si>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</si>
  <si>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</si>
  <si>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</si>
  <si>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</si>
  <si>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</si>
  <si>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</si>
  <si>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</si>
  <si>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</si>
  <si>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</si>
  <si>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</si>
  <si>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</si>
  <si>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</si>
  <si>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</si>
  <si>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</si>
  <si>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</si>
  <si>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</si>
  <si>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</si>
  <si>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</si>
  <si>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</si>
  <si>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</si>
  <si>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</si>
  <si>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</si>
  <si>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</si>
  <si>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</si>
  <si>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</si>
  <si>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</si>
  <si>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</si>
  <si>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</si>
  <si>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</si>
  <si>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</si>
  <si>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</si>
  <si>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</si>
  <si>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</si>
  <si>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</si>
  <si>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</si>
  <si>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</si>
  <si>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</si>
  <si>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</si>
  <si>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</si>
  <si>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</si>
  <si>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</si>
  <si>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</si>
  <si>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</si>
  <si>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</si>
  <si>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</si>
  <si>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</si>
  <si>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</si>
  <si>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</si>
  <si>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</si>
  <si>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</si>
  <si>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</si>
  <si>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</si>
  <si>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</si>
  <si>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</si>
  <si>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</si>
  <si>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</si>
  <si>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</si>
  <si>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</si>
  <si>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</si>
  <si>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</si>
  <si>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</si>
  <si>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</si>
  <si>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</si>
  <si>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</si>
  <si>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</si>
  <si>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</si>
  <si>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</si>
  <si>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</si>
  <si>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</si>
  <si>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</si>
  <si>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</si>
  <si>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</si>
  <si>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</si>
  <si>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</si>
  <si>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</si>
  <si>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</si>
  <si>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</si>
  <si>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</si>
  <si>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</si>
  <si>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</si>
  <si>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</si>
  <si>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</si>
  <si>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</si>
  <si>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</si>
  <si>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</si>
  <si>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</si>
  <si>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</si>
  <si>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</si>
  <si>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</si>
  <si>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</si>
  <si>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</si>
  <si>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</si>
  <si>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</si>
  <si>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</si>
  <si>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</si>
  <si>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</si>
  <si>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</si>
  <si>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</si>
  <si>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</si>
  <si>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</si>
  <si>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</si>
  <si>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</si>
  <si>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</si>
  <si>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</si>
  <si>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</si>
  <si>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</si>
  <si>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</si>
  <si>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</si>
  <si>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</si>
  <si>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</si>
  <si>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</si>
  <si>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</si>
  <si>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</si>
  <si>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</si>
  <si>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</si>
  <si>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</si>
  <si>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</si>
  <si>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</si>
  <si>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</si>
  <si>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</si>
  <si>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</si>
  <si>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</si>
  <si>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</si>
  <si>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</si>
  <si>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</si>
  <si>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</si>
  <si>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</si>
  <si>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</si>
  <si>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</si>
  <si>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</si>
  <si>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</si>
  <si>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</si>
  <si>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</si>
  <si>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</si>
  <si>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</si>
  <si>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</si>
  <si>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</si>
  <si>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</si>
  <si>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</si>
  <si>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</si>
  <si>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</si>
  <si>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</si>
  <si>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</si>
  <si>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</si>
  <si>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</si>
  <si>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</si>
  <si>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</si>
  <si>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</si>
  <si>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</si>
  <si>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</si>
  <si>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</si>
  <si>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</si>
  <si>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</si>
  <si>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</si>
  <si>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</si>
  <si>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</si>
  <si>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</si>
  <si>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</si>
  <si>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</si>
  <si>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</si>
  <si>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</si>
  <si>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</si>
  <si>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</si>
  <si>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</si>
  <si>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</si>
  <si>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</si>
  <si>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</si>
  <si>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</si>
  <si>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</si>
  <si>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</si>
  <si>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</si>
  <si>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</si>
  <si>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</si>
  <si>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</si>
  <si>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</si>
  <si>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</si>
  <si>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</si>
  <si>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</si>
  <si>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</si>
  <si>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</si>
  <si>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</si>
  <si>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</si>
  <si>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</si>
  <si>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</si>
  <si>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</si>
  <si>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</si>
  <si>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</si>
  <si>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</si>
  <si>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</si>
  <si>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</si>
  <si>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</si>
  <si>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</si>
  <si>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</si>
  <si>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</si>
  <si>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</si>
  <si>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</si>
  <si>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</si>
  <si>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</si>
  <si>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</si>
  <si>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</si>
  <si>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</si>
  <si>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</si>
  <si>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</si>
  <si>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</si>
  <si>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</si>
  <si>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</si>
  <si>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</si>
  <si>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</si>
  <si>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</si>
  <si>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</si>
  <si>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</si>
  <si>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</si>
  <si>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</si>
  <si>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</si>
  <si>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</si>
  <si>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</si>
  <si>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</si>
  <si>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</si>
  <si>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</si>
  <si>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</si>
  <si>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</si>
  <si>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</si>
  <si>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</si>
  <si>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</si>
  <si>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</si>
  <si>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</si>
  <si>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</si>
  <si>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</si>
  <si>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</si>
  <si>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</si>
  <si>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</si>
  <si>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</si>
  <si>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</si>
  <si>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</si>
  <si>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</si>
  <si>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</si>
  <si>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</si>
  <si>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</si>
  <si>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</si>
  <si>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</si>
  <si>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</si>
  <si>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</si>
  <si>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</si>
  <si>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</si>
  <si>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</si>
  <si>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</si>
  <si>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</si>
  <si>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</si>
  <si>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</si>
  <si>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</si>
  <si>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</si>
  <si>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</si>
  <si>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</si>
  <si>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</si>
  <si>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</si>
  <si>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</si>
  <si>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</si>
  <si>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</si>
  <si>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</si>
  <si>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</si>
  <si>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</si>
  <si>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</si>
  <si>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</si>
  <si>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</si>
  <si>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</si>
  <si>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</si>
  <si>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</si>
  <si>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</si>
  <si>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</si>
  <si>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</si>
  <si>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</si>
  <si>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</si>
  <si>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</si>
  <si>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</si>
  <si>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</si>
  <si>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</si>
  <si>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</si>
  <si>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</si>
  <si>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</si>
  <si>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</si>
  <si>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</si>
  <si>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</si>
  <si>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</si>
  <si>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</si>
  <si>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</si>
  <si>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</si>
  <si>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</si>
  <si>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</si>
  <si>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</si>
  <si>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</si>
  <si>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</si>
  <si>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</si>
  <si>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</si>
  <si>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</si>
  <si>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</si>
  <si>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</si>
  <si>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</si>
  <si>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</si>
  <si>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</si>
  <si>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</si>
  <si>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</si>
  <si>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</si>
  <si>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</si>
  <si>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</si>
  <si>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</si>
  <si>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</si>
  <si>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</si>
  <si>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</si>
  <si>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</si>
  <si>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</si>
  <si>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</si>
  <si>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</si>
  <si>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</si>
  <si>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</si>
  <si>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</si>
  <si>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</si>
  <si>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</si>
  <si>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</si>
  <si>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</si>
  <si>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</si>
  <si>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</si>
  <si>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</si>
  <si>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</si>
  <si>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</si>
  <si>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</si>
  <si>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</si>
  <si>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</si>
  <si>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</si>
  <si>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</si>
  <si>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</si>
  <si>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</si>
  <si>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</si>
  <si>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</si>
  <si>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</si>
  <si>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</si>
  <si>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</si>
  <si>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</si>
  <si>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</si>
  <si>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</si>
  <si>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</si>
  <si>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</si>
  <si>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</si>
  <si>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</si>
  <si>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</si>
  <si>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</si>
  <si>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</si>
  <si>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</si>
  <si>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</si>
  <si>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</si>
  <si>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</si>
  <si>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</si>
  <si>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</si>
  <si>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</si>
  <si>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</si>
  <si>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</si>
  <si>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</si>
  <si>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</si>
  <si>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</si>
  <si>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</si>
  <si>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</si>
  <si>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</si>
  <si>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</si>
  <si>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</si>
  <si>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</si>
  <si>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</si>
  <si>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</si>
  <si>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</si>
  <si>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</si>
  <si>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</si>
  <si>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</si>
  <si>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</si>
  <si>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</si>
  <si>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</si>
  <si>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</si>
  <si>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</si>
  <si>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</si>
  <si>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</si>
  <si>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</si>
  <si>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</si>
  <si>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</si>
  <si>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</si>
  <si>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</si>
  <si>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</si>
  <si>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</si>
  <si>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</si>
  <si>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</si>
  <si>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</si>
  <si>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</si>
  <si>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</si>
  <si>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</si>
  <si>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</si>
  <si>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</si>
  <si>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</si>
  <si>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</si>
  <si>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</si>
  <si>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</si>
  <si>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</si>
  <si>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</si>
  <si>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</si>
  <si>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</si>
  <si>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</si>
  <si>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</si>
  <si>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</si>
  <si>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</si>
  <si>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</si>
  <si>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</si>
  <si>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</si>
  <si>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</si>
  <si>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</si>
  <si>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</si>
  <si>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</si>
  <si>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</si>
  <si>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</si>
  <si>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</si>
  <si>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</si>
  <si>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</si>
  <si>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</si>
  <si>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</si>
  <si>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</si>
  <si>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</si>
  <si>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</si>
  <si>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</si>
  <si>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</si>
  <si>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</si>
  <si>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</si>
  <si>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</si>
  <si>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</si>
  <si>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</si>
  <si>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</si>
  <si>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</si>
  <si>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</si>
  <si>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</si>
  <si>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</si>
  <si>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</si>
  <si>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</si>
  <si>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</si>
  <si>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</si>
  <si>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</si>
  <si>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</si>
  <si>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</si>
  <si>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</si>
  <si>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</si>
  <si>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</si>
  <si>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</si>
  <si>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</si>
  <si>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</si>
  <si>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</si>
  <si>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</si>
  <si>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</si>
  <si>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</si>
  <si>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</si>
  <si>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</si>
  <si>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</si>
  <si>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</si>
  <si>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</si>
  <si>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</si>
  <si>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</si>
  <si>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</si>
  <si>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</si>
  <si>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</si>
  <si>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</si>
  <si>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</si>
  <si>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</si>
  <si>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</si>
  <si>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</si>
  <si>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</si>
  <si>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</si>
  <si>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</si>
  <si>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</si>
  <si>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</si>
  <si>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</si>
  <si>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</si>
  <si>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</si>
  <si>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</si>
  <si>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</si>
  <si>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</si>
  <si>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</si>
  <si>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</si>
  <si>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</si>
  <si>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</si>
  <si>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</si>
  <si>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</si>
  <si>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</si>
  <si>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</si>
  <si>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</si>
  <si>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</si>
  <si>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</si>
  <si>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</si>
  <si>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</si>
  <si>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</si>
  <si>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</si>
  <si>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</si>
  <si>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</si>
  <si>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</si>
  <si>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</si>
  <si>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</si>
  <si>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</si>
  <si>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</si>
  <si>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</si>
  <si>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</si>
  <si>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</si>
  <si>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</si>
  <si>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</si>
  <si>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</si>
  <si>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</si>
  <si>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</si>
  <si>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</si>
  <si>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</si>
  <si>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</si>
  <si>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</si>
  <si>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</si>
  <si>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</si>
  <si>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</si>
  <si>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</si>
  <si>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</si>
  <si>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</si>
  <si>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</si>
  <si>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</si>
  <si>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</si>
  <si>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</si>
  <si>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</si>
  <si>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</si>
  <si>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</si>
  <si>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</si>
  <si>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</si>
  <si>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</si>
  <si>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</si>
  <si>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</si>
  <si>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</si>
  <si>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</si>
  <si>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</si>
  <si>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</si>
  <si>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</si>
  <si>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</si>
  <si>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</si>
  <si>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</si>
  <si>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</si>
  <si>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</si>
  <si>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</si>
  <si>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</si>
  <si>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</si>
  <si>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</si>
  <si>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</si>
  <si>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</si>
  <si>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</si>
  <si>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</si>
  <si>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</si>
  <si>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</si>
  <si>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</si>
  <si>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</si>
  <si>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</si>
  <si>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</si>
  <si>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</si>
  <si>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</si>
  <si>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</si>
  <si>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</si>
  <si>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</si>
  <si>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</si>
  <si>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</si>
  <si>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</si>
  <si>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</si>
  <si>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</si>
  <si>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</si>
  <si>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</si>
  <si>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</si>
  <si>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</si>
  <si>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</si>
  <si>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</si>
  <si>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</si>
  <si>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</si>
  <si>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</si>
  <si>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</si>
  <si>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</si>
  <si>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</si>
  <si>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</si>
  <si>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</si>
  <si>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</si>
  <si>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</si>
  <si>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</si>
  <si>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</si>
  <si>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</si>
  <si>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</si>
  <si>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</si>
  <si>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</si>
  <si>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</si>
  <si>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</si>
  <si>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</si>
  <si>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</si>
  <si>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</si>
  <si>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</si>
  <si>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</si>
  <si>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</si>
  <si>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</si>
  <si>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</si>
  <si>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</si>
  <si>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</si>
  <si>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</si>
  <si>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</si>
  <si>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</si>
  <si>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</si>
  <si>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</si>
  <si>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</si>
  <si>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</si>
  <si>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</si>
  <si>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</si>
  <si>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</si>
  <si>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</si>
  <si>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</si>
  <si>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</si>
  <si>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</si>
  <si>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</si>
  <si>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</si>
  <si>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</si>
  <si>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</si>
  <si>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</si>
  <si>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</si>
  <si>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</si>
  <si>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</si>
  <si>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</si>
  <si>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</si>
  <si>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</si>
  <si>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</si>
  <si>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</si>
  <si>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</si>
  <si>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</si>
  <si>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</si>
  <si>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</si>
  <si>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</si>
  <si>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</si>
  <si>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</si>
  <si>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</si>
  <si>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</si>
  <si>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</si>
  <si>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</si>
  <si>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</si>
  <si>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</si>
  <si>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</si>
  <si>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</si>
  <si>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</si>
  <si>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</si>
  <si>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</si>
  <si>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</si>
  <si>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</si>
  <si>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</si>
  <si>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</si>
  <si>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</si>
  <si>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</si>
  <si>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</si>
  <si>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</si>
  <si>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</si>
  <si>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</si>
  <si>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</si>
  <si>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</si>
  <si>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</si>
  <si>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</si>
  <si>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</si>
  <si>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</si>
  <si>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</si>
  <si>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</si>
  <si>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</si>
  <si>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</si>
  <si>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</si>
  <si>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</si>
  <si>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</si>
  <si>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</si>
  <si>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</si>
  <si>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</si>
  <si>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</si>
  <si>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</si>
  <si>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</si>
  <si>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</si>
  <si>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</si>
  <si>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</si>
  <si>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</si>
  <si>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</si>
  <si>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</si>
  <si>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</si>
  <si>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</si>
  <si>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</si>
  <si>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</si>
  <si>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</si>
  <si>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</si>
  <si>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</si>
  <si>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</si>
  <si>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</si>
  <si>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</si>
  <si>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</si>
  <si>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</si>
  <si>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</si>
  <si>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</si>
  <si>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</si>
  <si>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</si>
  <si>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</si>
  <si>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</si>
  <si>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</si>
  <si>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</si>
  <si>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</si>
  <si>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</si>
  <si>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</si>
  <si>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</si>
  <si>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</si>
  <si>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</si>
  <si>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</si>
  <si>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</si>
  <si>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</si>
  <si>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</si>
  <si>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</si>
  <si>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</si>
  <si>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</si>
  <si>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</si>
  <si>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</si>
  <si>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</si>
  <si>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</si>
  <si>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</si>
  <si>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</si>
  <si>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</si>
  <si>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</si>
  <si>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</si>
  <si>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</si>
  <si>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</si>
  <si>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</si>
  <si>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</si>
  <si>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</si>
  <si>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</si>
  <si>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</si>
  <si>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</si>
  <si>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</si>
  <si>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</si>
  <si>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</si>
  <si>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</si>
  <si>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</si>
  <si>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</si>
  <si>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</si>
  <si>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</si>
  <si>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</si>
  <si>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</si>
  <si>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</si>
  <si>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</si>
  <si>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</si>
  <si>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</si>
  <si>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</si>
  <si>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</si>
  <si>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</si>
  <si>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</si>
  <si>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</si>
  <si>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</si>
  <si>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</si>
  <si>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</si>
  <si>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</si>
  <si>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</si>
  <si>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</si>
  <si>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</si>
  <si>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</si>
  <si>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</si>
  <si>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</si>
  <si>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</si>
  <si>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</si>
  <si>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</si>
  <si>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</si>
  <si>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</si>
  <si>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</si>
  <si>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</si>
  <si>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</si>
  <si>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</si>
  <si>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</si>
  <si>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</si>
  <si>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</si>
  <si>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</si>
  <si>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</si>
  <si>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</si>
  <si>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</si>
  <si>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</si>
  <si>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</si>
  <si>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</si>
  <si>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</si>
  <si>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</si>
  <si>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</si>
  <si>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</si>
  <si>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</si>
  <si>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</si>
  <si>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</si>
  <si>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</si>
  <si>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</si>
  <si>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</si>
  <si>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</si>
  <si>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</si>
  <si>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</si>
  <si>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</si>
  <si>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</si>
  <si>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</si>
  <si>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</si>
  <si>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</si>
  <si>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</si>
  <si>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</si>
  <si>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</si>
  <si>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</si>
  <si>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</si>
  <si>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</si>
  <si>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</si>
  <si>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</si>
  <si>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</si>
  <si>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</si>
  <si>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</si>
  <si>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</si>
  <si>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</si>
  <si>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</si>
  <si>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</si>
  <si>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</si>
  <si>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</si>
  <si>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</si>
  <si>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</si>
  <si>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</si>
  <si>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</si>
  <si>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</si>
  <si>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</si>
  <si>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</si>
  <si>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</si>
  <si>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</si>
  <si>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</si>
  <si>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</si>
  <si>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</si>
  <si>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</si>
  <si>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</si>
  <si>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</si>
  <si>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</si>
  <si>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</si>
  <si>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</si>
  <si>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</si>
  <si>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</si>
  <si>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</si>
  <si>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</si>
  <si>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</si>
  <si>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</si>
  <si>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</si>
  <si>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</si>
  <si>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</si>
  <si>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</si>
  <si>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</si>
  <si>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</si>
  <si>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</si>
  <si>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</si>
  <si>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</si>
  <si>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</si>
  <si>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</si>
  <si>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</si>
  <si>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</si>
  <si>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</si>
  <si>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</si>
  <si>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</si>
  <si>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</si>
  <si>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</si>
  <si>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</si>
  <si>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</si>
  <si>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</si>
  <si>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</si>
  <si>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</si>
  <si>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</si>
  <si>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</si>
  <si>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</si>
  <si>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</si>
  <si>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</si>
  <si>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</si>
  <si>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</si>
  <si>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</si>
  <si>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</si>
  <si>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</si>
  <si>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</si>
  <si>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</si>
  <si>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</si>
  <si>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</si>
  <si>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</si>
  <si>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</si>
  <si>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</si>
  <si>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</si>
  <si>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</si>
  <si>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</si>
  <si>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</si>
  <si>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</si>
  <si>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</si>
  <si>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</si>
  <si>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</si>
  <si>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</si>
  <si>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</si>
  <si>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</si>
  <si>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</si>
  <si>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</si>
  <si>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</si>
  <si>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</si>
  <si>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</si>
  <si>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</si>
  <si>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</si>
  <si>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</si>
  <si>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</si>
  <si>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</si>
  <si>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</si>
  <si>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</si>
  <si>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</si>
  <si>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</si>
  <si>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</si>
  <si>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</si>
  <si>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</si>
  <si>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</si>
  <si>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</si>
  <si>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</si>
  <si>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</si>
  <si>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</si>
  <si>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</si>
  <si>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</si>
  <si>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</si>
  <si>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</si>
  <si>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</si>
  <si>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</si>
  <si>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</si>
  <si>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</si>
  <si>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</si>
  <si>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</si>
  <si>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</si>
  <si>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</si>
  <si>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</si>
  <si>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</si>
  <si>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</si>
  <si>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</si>
  <si>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</si>
  <si>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</si>
  <si>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</si>
  <si>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</si>
  <si>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</si>
  <si>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</si>
  <si>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</si>
  <si>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</si>
  <si>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</si>
  <si>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</si>
  <si>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</si>
  <si>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</si>
  <si>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</si>
  <si>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</si>
  <si>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</si>
  <si>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</si>
  <si>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</si>
  <si>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</si>
  <si>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</si>
  <si>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</si>
  <si>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</si>
  <si>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</si>
  <si>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</si>
  <si>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</si>
  <si>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</si>
  <si>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</si>
  <si>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</si>
  <si>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</si>
  <si>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</si>
  <si>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</si>
  <si>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</si>
  <si>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</si>
  <si>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</si>
  <si>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</si>
  <si>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</si>
  <si>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</si>
  <si>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</si>
  <si>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</si>
  <si>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</si>
  <si>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</si>
  <si>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</si>
  <si>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</si>
  <si>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</si>
  <si>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</si>
  <si>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</si>
  <si>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</si>
  <si>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</si>
  <si>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</si>
  <si>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</si>
  <si>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</si>
  <si>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</si>
  <si>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</si>
  <si>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</si>
  <si>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</si>
  <si>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</si>
  <si>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</si>
  <si>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</si>
  <si>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</si>
  <si>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</si>
  <si>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</si>
  <si>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</si>
  <si>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</si>
  <si>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</si>
  <si>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</si>
  <si>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</si>
  <si>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</si>
  <si>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</si>
  <si>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</si>
  <si>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</si>
  <si>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</si>
  <si>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</si>
  <si>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</si>
  <si>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</si>
  <si>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</si>
  <si>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</si>
  <si>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</si>
  <si>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</si>
  <si>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</si>
  <si>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</si>
  <si>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</si>
  <si>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</si>
  <si>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</si>
  <si>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</si>
  <si>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</si>
  <si>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</si>
  <si>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</si>
  <si>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</si>
  <si>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</si>
  <si>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</si>
  <si>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</si>
  <si>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</si>
  <si>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</si>
  <si>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</si>
  <si>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</si>
  <si>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</si>
  <si>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</si>
  <si>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</si>
  <si>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</si>
  <si>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</si>
  <si>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</si>
  <si>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</si>
  <si>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</si>
  <si>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</si>
  <si>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</si>
  <si>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</si>
  <si>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</si>
  <si>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</si>
  <si>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</si>
  <si>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</si>
  <si>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</si>
  <si>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</si>
  <si>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</si>
  <si>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</si>
  <si>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</si>
  <si>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</si>
  <si>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</si>
  <si>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</si>
  <si>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</si>
  <si>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</si>
  <si>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</si>
  <si>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</si>
  <si>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</si>
  <si>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</si>
  <si>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</si>
  <si>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</si>
  <si>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</si>
  <si>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</si>
  <si>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</si>
  <si>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</si>
  <si>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</si>
  <si>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</si>
  <si>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</si>
  <si>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</si>
  <si>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</si>
  <si>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</si>
  <si>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</si>
  <si>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</si>
  <si>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</si>
  <si>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</si>
  <si>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</si>
  <si>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</si>
  <si>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</si>
  <si>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</si>
  <si>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</si>
  <si>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</si>
  <si>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</si>
  <si>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</si>
  <si>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</si>
  <si>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</si>
  <si>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</si>
  <si>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</si>
  <si>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</si>
  <si>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</si>
  <si>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</si>
  <si>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</si>
  <si>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</si>
  <si>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</si>
  <si>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</si>
  <si>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</si>
  <si>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</si>
  <si>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</si>
  <si>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</si>
  <si>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</si>
  <si>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</si>
  <si>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</si>
  <si>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</si>
  <si>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</si>
  <si>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</si>
  <si>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</si>
  <si>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</si>
  <si>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</si>
  <si>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</si>
  <si>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</si>
  <si>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</si>
  <si>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</si>
  <si>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</si>
  <si>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</si>
  <si>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</si>
  <si>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</si>
  <si>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</si>
  <si>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</si>
  <si>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</si>
  <si>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</si>
  <si>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</si>
  <si>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</si>
  <si>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</si>
  <si>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</si>
  <si>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</si>
  <si>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</si>
  <si>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</si>
  <si>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</si>
  <si>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</si>
  <si>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</si>
  <si>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</si>
  <si>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</si>
  <si>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</si>
  <si>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</si>
  <si>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</si>
  <si>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</si>
  <si>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</si>
  <si>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</si>
  <si>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</si>
  <si>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</si>
  <si>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</si>
  <si>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</si>
  <si>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</si>
  <si>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</si>
  <si>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</si>
  <si>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</si>
  <si>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</si>
  <si>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</si>
  <si>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</si>
  <si>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</si>
  <si>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</si>
  <si>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</si>
  <si>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</si>
  <si>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</si>
  <si>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</si>
  <si>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</si>
  <si>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</si>
  <si>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</si>
  <si>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</si>
  <si>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</si>
  <si>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</si>
  <si>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</si>
  <si>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</si>
  <si>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</si>
  <si>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</si>
  <si>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</si>
  <si>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</si>
  <si>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</si>
  <si>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</si>
  <si>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</si>
  <si>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</si>
  <si>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</si>
  <si>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</si>
  <si>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</si>
  <si>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</si>
  <si>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</si>
  <si>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</si>
  <si>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</si>
  <si>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</si>
  <si>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</si>
  <si>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</si>
  <si>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</si>
  <si>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</si>
  <si>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</si>
  <si>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</si>
  <si>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</si>
  <si>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</si>
  <si>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</si>
  <si>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</si>
  <si>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</si>
  <si>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</si>
  <si>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</si>
  <si>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</si>
  <si>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</si>
  <si>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</si>
  <si>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</si>
  <si>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</si>
  <si>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</si>
  <si>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</si>
  <si>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</si>
  <si>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</si>
  <si>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</si>
  <si>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</si>
  <si>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</si>
  <si>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</si>
  <si>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</si>
  <si>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</si>
  <si>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</si>
  <si>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</si>
  <si>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</si>
  <si>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</si>
  <si>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</si>
  <si>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</si>
  <si>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</si>
  <si>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</si>
  <si>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</si>
  <si>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</si>
  <si>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</si>
  <si>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</si>
  <si>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</si>
  <si>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</si>
  <si>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</si>
  <si>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</si>
  <si>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</si>
  <si>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</si>
  <si>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</si>
  <si>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</si>
  <si>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</si>
  <si>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</si>
  <si>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</si>
  <si>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</si>
  <si>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</si>
  <si>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</si>
  <si>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</si>
  <si>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</si>
  <si>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</si>
  <si>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</si>
  <si>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</si>
  <si>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</si>
  <si>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</si>
  <si>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</si>
  <si>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</si>
  <si>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</si>
  <si>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</si>
  <si>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</si>
  <si>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</si>
  <si>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</si>
  <si>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</si>
  <si>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</si>
  <si>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</si>
  <si>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</si>
  <si>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</si>
  <si>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</si>
  <si>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</si>
  <si>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</si>
  <si>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</si>
  <si>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</si>
  <si>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</si>
  <si>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</si>
  <si>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</si>
  <si>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</si>
  <si>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</si>
  <si>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</si>
  <si>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</si>
  <si>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</si>
  <si>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</si>
  <si>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</si>
  <si>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</si>
  <si>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</si>
  <si>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</si>
  <si>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</si>
  <si>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</si>
  <si>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</si>
  <si>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</si>
  <si>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</si>
  <si>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</si>
  <si>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</si>
  <si>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</si>
  <si>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</si>
  <si>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</si>
  <si>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</si>
  <si>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</si>
  <si>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</si>
  <si>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</si>
  <si>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</si>
  <si>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</si>
  <si>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</si>
  <si>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</si>
  <si>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</si>
  <si>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</si>
  <si>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</si>
  <si>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</si>
  <si>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</si>
  <si>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</si>
  <si>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</si>
  <si>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</si>
  <si>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</si>
  <si>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</si>
  <si>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</si>
  <si>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</si>
  <si>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</si>
  <si>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</si>
  <si>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</si>
  <si>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</si>
  <si>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</si>
  <si>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</si>
  <si>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</si>
  <si>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</si>
  <si>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</si>
  <si>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</si>
  <si>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</si>
  <si>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</si>
  <si>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</si>
  <si>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</si>
  <si>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</si>
  <si>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</si>
  <si>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</si>
  <si>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</si>
  <si>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</si>
  <si>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</si>
  <si>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</si>
  <si>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</si>
  <si>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</si>
  <si>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</si>
  <si>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</si>
  <si>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</si>
  <si>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</si>
  <si>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</si>
  <si>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</si>
  <si>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</si>
  <si>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</si>
  <si>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</si>
  <si>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</si>
  <si>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</si>
  <si>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</si>
  <si>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</si>
  <si>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</si>
  <si>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</si>
  <si>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</si>
  <si>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</si>
  <si>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</si>
  <si>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</si>
  <si>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</si>
  <si>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</si>
  <si>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</si>
  <si>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</si>
  <si>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</si>
  <si>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</si>
  <si>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</si>
  <si>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</si>
  <si>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</si>
  <si>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</si>
  <si>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</si>
  <si>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</si>
  <si>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</si>
  <si>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</si>
  <si>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</si>
  <si>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</si>
  <si>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</si>
  <si>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</si>
  <si>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</si>
  <si>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</si>
  <si>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</si>
  <si>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</si>
  <si>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</si>
  <si>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</si>
  <si>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</si>
  <si>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</si>
  <si>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</si>
  <si>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</si>
  <si>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</si>
  <si>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</si>
  <si>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</si>
  <si>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</si>
  <si>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</si>
  <si>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</si>
  <si>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</si>
  <si>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</si>
  <si>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</si>
  <si>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</si>
  <si>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</si>
  <si>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</si>
  <si>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</si>
  <si>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</si>
  <si>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</si>
  <si>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</si>
  <si>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</si>
  <si>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</si>
  <si>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</si>
  <si>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</si>
  <si>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</si>
  <si>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</si>
  <si>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</si>
  <si>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</si>
  <si>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</si>
  <si>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</si>
  <si>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</si>
  <si>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</si>
  <si>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</si>
  <si>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</si>
  <si>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</si>
  <si>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</si>
  <si>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</si>
  <si>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</si>
  <si>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</si>
  <si>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</si>
  <si>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</si>
  <si>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</si>
  <si>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</si>
  <si>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</si>
  <si>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</si>
  <si>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</si>
  <si>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</si>
  <si>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</si>
  <si>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</si>
  <si>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</si>
  <si>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</si>
  <si>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</si>
  <si>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</si>
  <si>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</si>
  <si>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</si>
  <si>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</si>
  <si>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</si>
  <si>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</si>
  <si>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</si>
  <si>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</si>
  <si>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</si>
  <si>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</si>
  <si>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</si>
  <si>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</si>
  <si>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</si>
  <si>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</si>
  <si>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</si>
  <si>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</si>
  <si>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</si>
  <si>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</si>
  <si>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</si>
  <si>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</si>
  <si>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</si>
  <si>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</si>
  <si>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</si>
  <si>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</si>
  <si>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</si>
  <si>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</si>
  <si>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</si>
  <si>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</si>
  <si>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</si>
  <si>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</si>
  <si>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</si>
  <si>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</si>
  <si>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</si>
  <si>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</si>
  <si>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</si>
  <si>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</si>
  <si>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</si>
  <si>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</si>
  <si>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</si>
  <si>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</si>
  <si>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</si>
  <si>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</si>
  <si>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</si>
  <si>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</si>
  <si>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</si>
  <si>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</si>
  <si>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</si>
  <si>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</si>
  <si>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</si>
  <si>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</si>
  <si>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</si>
  <si>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</si>
  <si>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</si>
  <si>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</si>
  <si>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</si>
  <si>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</si>
  <si>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</si>
  <si>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</si>
  <si>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</si>
  <si>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</si>
  <si>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</si>
  <si>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</si>
  <si>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</si>
  <si>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</si>
  <si>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</si>
  <si>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</si>
  <si>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</si>
  <si>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</si>
  <si>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</si>
  <si>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</si>
  <si>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</si>
  <si>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</si>
  <si>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</si>
  <si>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</si>
  <si>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</si>
  <si>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</si>
  <si>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</si>
  <si>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</si>
  <si>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</si>
  <si>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</si>
  <si>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</si>
  <si>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</si>
  <si>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</si>
  <si>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</si>
  <si>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</si>
  <si>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</si>
  <si>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</si>
  <si>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</si>
  <si>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</si>
  <si>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</si>
  <si>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</si>
  <si>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</si>
  <si>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</si>
  <si>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</si>
  <si>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</si>
  <si>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</si>
  <si>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</si>
  <si>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</si>
  <si>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</si>
  <si>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</si>
  <si>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</si>
  <si>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</si>
  <si>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</si>
  <si>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</si>
  <si>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</si>
  <si>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</si>
  <si>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</si>
  <si>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</si>
  <si>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</si>
  <si>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</si>
  <si>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</si>
  <si>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</si>
  <si>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</si>
  <si>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</si>
  <si>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</si>
  <si>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</si>
  <si>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</si>
  <si>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</si>
  <si>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</si>
  <si>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</si>
  <si>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</si>
  <si>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</si>
  <si>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</si>
  <si>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</si>
  <si>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</si>
  <si>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</si>
  <si>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</si>
  <si>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</si>
  <si>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</si>
  <si>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</si>
  <si>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</si>
  <si>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</si>
  <si>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</si>
  <si>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</si>
  <si>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</si>
  <si>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</si>
  <si>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</si>
  <si>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</si>
  <si>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</si>
  <si>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</si>
  <si>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</si>
  <si>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</si>
  <si>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</si>
  <si>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</si>
  <si>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</si>
  <si>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</si>
  <si>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</si>
  <si>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</si>
  <si>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</si>
  <si>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</si>
  <si>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</si>
  <si>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</si>
  <si>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</si>
  <si>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</si>
  <si>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</si>
  <si>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</si>
  <si>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</si>
  <si>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</si>
  <si>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</si>
  <si>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</si>
  <si>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</si>
  <si>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</si>
  <si>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</si>
  <si>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</si>
  <si>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</si>
  <si>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</si>
  <si>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</si>
  <si>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</si>
  <si>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</si>
  <si>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</si>
  <si>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</si>
  <si>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</si>
  <si>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</si>
  <si>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</si>
  <si>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</si>
  <si>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</si>
  <si>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</si>
  <si>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</si>
  <si>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</si>
  <si>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</si>
  <si>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</si>
  <si>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</si>
  <si>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</si>
  <si>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</si>
  <si>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</si>
  <si>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</si>
  <si>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</si>
  <si>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</si>
  <si>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</si>
  <si>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</si>
  <si>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</si>
  <si>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</si>
  <si>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</si>
  <si>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</si>
  <si>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</si>
  <si>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</si>
  <si>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</si>
  <si>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</si>
  <si>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</si>
  <si>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</si>
  <si>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</si>
  <si>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</si>
  <si>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</si>
  <si>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</si>
  <si>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</si>
  <si>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</si>
  <si>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</si>
  <si>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</si>
  <si>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</si>
  <si>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</si>
  <si>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</si>
  <si>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</si>
  <si>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</si>
  <si>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</si>
  <si>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</si>
  <si>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</si>
  <si>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</si>
  <si>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</si>
  <si>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</si>
  <si>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</si>
  <si>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</si>
  <si>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</si>
  <si>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</si>
  <si>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</si>
  <si>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</si>
  <si>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</si>
  <si>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</si>
  <si>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</si>
  <si>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</si>
  <si>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</si>
  <si>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</si>
  <si>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</si>
  <si>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</si>
  <si>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</si>
  <si>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</si>
  <si>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</si>
  <si>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</si>
  <si>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</si>
  <si>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</si>
  <si>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</si>
  <si>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</si>
  <si>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</si>
  <si>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</si>
  <si>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</si>
  <si>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</si>
  <si>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</si>
  <si>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</si>
  <si>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</si>
  <si>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</si>
  <si>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</si>
  <si>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</si>
  <si>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</si>
  <si>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</si>
  <si>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</si>
  <si>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</si>
  <si>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</si>
  <si>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</si>
  <si>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</si>
  <si>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</si>
  <si>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</si>
  <si>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</si>
  <si>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</si>
  <si>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</si>
  <si>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</si>
  <si>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</si>
  <si>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</si>
  <si>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</si>
  <si>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</si>
  <si>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</si>
  <si>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</si>
  <si>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</si>
  <si>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</si>
  <si>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</si>
  <si>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</si>
  <si>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</si>
  <si>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</si>
  <si>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</si>
  <si>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</si>
  <si>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</si>
  <si>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</si>
  <si>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</si>
  <si>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</si>
  <si>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</si>
  <si>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</si>
  <si>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</si>
  <si>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</si>
  <si>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</si>
  <si>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</si>
  <si>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</si>
  <si>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</si>
  <si>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</si>
  <si>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</si>
  <si>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</si>
  <si>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</si>
  <si>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</si>
  <si>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</si>
  <si>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</si>
  <si>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</si>
  <si>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</si>
  <si>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</si>
  <si>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</si>
  <si>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</si>
  <si>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</si>
  <si>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</si>
  <si>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</si>
  <si>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</si>
  <si>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</si>
  <si>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</si>
  <si>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</si>
  <si>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</si>
  <si>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</si>
  <si>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</si>
  <si>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</si>
  <si>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</si>
  <si>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</si>
  <si>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</si>
  <si>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</si>
  <si>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</si>
  <si>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</si>
  <si>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</si>
  <si>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</si>
  <si>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</si>
  <si>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</si>
  <si>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</si>
  <si>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</si>
  <si>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</si>
  <si>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</si>
  <si>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</si>
  <si>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</si>
  <si>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</si>
  <si>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</si>
  <si>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</si>
  <si>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</si>
  <si>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</si>
  <si>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</si>
  <si>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</si>
  <si>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</si>
  <si>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</si>
  <si>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</si>
  <si>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</si>
  <si>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</si>
  <si>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</si>
  <si>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</si>
  <si>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</si>
  <si>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</si>
  <si>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</si>
  <si>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</si>
  <si>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</si>
  <si>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</si>
  <si>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</si>
  <si>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</si>
  <si>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</si>
  <si>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</si>
  <si>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</si>
  <si>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</si>
  <si>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</si>
  <si>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</si>
  <si>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</si>
  <si>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</si>
  <si>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</si>
  <si>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</si>
  <si>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</si>
  <si>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</si>
  <si>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</si>
  <si>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</si>
  <si>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</si>
  <si>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</si>
  <si>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</si>
  <si>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</si>
  <si>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</si>
  <si>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</si>
  <si>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</si>
  <si>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</si>
  <si>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</si>
  <si>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</si>
  <si>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</si>
  <si>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</si>
  <si>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</si>
  <si>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</si>
  <si>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</si>
  <si>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</si>
  <si>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</si>
  <si>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</si>
  <si>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</si>
  <si>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</si>
  <si>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</si>
  <si>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</si>
  <si>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</si>
  <si>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</si>
  <si>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</si>
  <si>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</si>
  <si>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</si>
  <si>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</si>
  <si>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</si>
  <si>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</si>
  <si>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</si>
  <si>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</si>
  <si>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</si>
  <si>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</si>
  <si>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</si>
  <si>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</si>
  <si>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</si>
  <si>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</si>
  <si>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</si>
  <si>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</si>
  <si>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</si>
  <si>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</si>
  <si>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</si>
  <si>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</si>
  <si>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</si>
  <si>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</si>
  <si>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</si>
  <si>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</si>
  <si>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</si>
  <si>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</si>
  <si>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</si>
  <si>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</si>
  <si>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</si>
  <si>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</si>
  <si>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</si>
  <si>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</si>
  <si>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</si>
  <si>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</si>
  <si>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</si>
  <si>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</si>
  <si>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</si>
  <si>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</si>
  <si>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</si>
  <si>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</si>
  <si>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</si>
  <si>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</si>
  <si>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</si>
  <si>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</si>
  <si>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</si>
  <si>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</si>
  <si>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</si>
  <si>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</si>
  <si>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</si>
  <si>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</si>
  <si>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</si>
  <si>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</si>
  <si>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</si>
  <si>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</si>
  <si>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</si>
  <si>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</si>
  <si>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</si>
  <si>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</si>
  <si>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</si>
  <si>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</si>
  <si>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</si>
  <si>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</si>
  <si>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</si>
  <si>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</si>
  <si>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</si>
  <si>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</si>
  <si>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</si>
  <si>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</si>
  <si>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</si>
  <si>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</si>
  <si>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</si>
  <si>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</si>
  <si>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</si>
  <si>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</si>
  <si>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</si>
  <si>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</si>
  <si>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</si>
  <si>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</si>
  <si>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</si>
  <si>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</si>
  <si>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</si>
  <si>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</si>
  <si>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</si>
  <si>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</si>
  <si>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</si>
  <si>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</si>
  <si>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</si>
  <si>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</si>
  <si>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</si>
  <si>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</si>
  <si>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</si>
  <si>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</si>
  <si>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</si>
  <si>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</si>
  <si>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</si>
  <si>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</si>
  <si>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</si>
  <si>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</si>
  <si>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</si>
  <si>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</si>
  <si>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</si>
  <si>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</si>
  <si>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</si>
  <si>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</si>
  <si>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</si>
  <si>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</si>
  <si>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</si>
  <si>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</si>
  <si>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</si>
  <si>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</si>
  <si>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</si>
  <si>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</si>
  <si>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</si>
  <si>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</si>
  <si>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</si>
  <si>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</si>
  <si>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</si>
  <si>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</si>
  <si>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</si>
  <si>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</si>
  <si>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</si>
  <si>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</si>
  <si>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</si>
  <si>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</si>
  <si>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</si>
  <si>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</si>
  <si>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</si>
  <si>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</si>
  <si>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</si>
  <si>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</si>
  <si>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</si>
  <si>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</si>
  <si>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</si>
  <si>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</si>
  <si>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</si>
  <si>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</si>
  <si>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</si>
  <si>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</si>
  <si>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</si>
  <si>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</si>
  <si>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</si>
  <si>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</si>
  <si>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</si>
  <si>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</si>
  <si>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</si>
  <si>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</si>
  <si>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</si>
  <si>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</si>
  <si>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</si>
  <si>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</si>
  <si>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</si>
  <si>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</si>
  <si>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</si>
  <si>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</si>
  <si>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</si>
  <si>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</si>
  <si>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</si>
  <si>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</si>
  <si>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</si>
  <si>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</si>
  <si>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</si>
  <si>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</si>
  <si>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</si>
  <si>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</si>
  <si>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</si>
  <si>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</si>
  <si>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</si>
  <si>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</si>
  <si>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</si>
  <si>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</si>
  <si>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</si>
  <si>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</si>
  <si>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</si>
  <si>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</si>
  <si>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</si>
  <si>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</si>
  <si>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</si>
  <si>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</si>
  <si>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</si>
  <si>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</si>
  <si>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</si>
  <si>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</si>
  <si>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</si>
  <si>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</si>
  <si>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</si>
  <si>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</si>
  <si>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</si>
  <si>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</si>
  <si>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</si>
  <si>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</si>
  <si>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</si>
  <si>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</si>
  <si>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</si>
  <si>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</si>
  <si>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</si>
  <si>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</si>
  <si>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</si>
  <si>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</si>
  <si>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</si>
  <si>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</si>
  <si>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</si>
  <si>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</si>
  <si>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</si>
  <si>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</si>
  <si>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</si>
  <si>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</si>
  <si>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</si>
  <si>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</si>
  <si>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</si>
  <si>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</si>
  <si>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</si>
  <si>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</si>
  <si>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</si>
  <si>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</si>
  <si>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</si>
  <si>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</si>
  <si>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</si>
  <si>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</si>
  <si>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</si>
  <si>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</si>
  <si>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</si>
  <si>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</si>
  <si>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</si>
  <si>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</si>
  <si>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</si>
  <si>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</si>
  <si>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</si>
  <si>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</si>
  <si>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</si>
  <si>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</si>
  <si>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</si>
  <si>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</si>
  <si>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</si>
  <si>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</si>
  <si>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</si>
  <si>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</si>
  <si>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</si>
  <si>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</si>
  <si>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</si>
  <si>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</si>
  <si>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</si>
  <si>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</si>
  <si>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</si>
  <si>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</si>
  <si>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</si>
  <si>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</si>
  <si>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</si>
  <si>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</si>
  <si>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</si>
  <si>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</si>
  <si>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</si>
  <si>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</si>
  <si>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</si>
  <si>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</si>
  <si>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</si>
  <si>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</si>
  <si>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</si>
  <si>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</si>
  <si>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</si>
  <si>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</si>
  <si>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</si>
  <si>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</si>
  <si>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</si>
  <si>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</si>
  <si>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</si>
  <si>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</si>
  <si>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</si>
  <si>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</si>
  <si>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</si>
  <si>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</si>
  <si>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</si>
  <si>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</si>
  <si>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</si>
  <si>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</si>
  <si>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</si>
  <si>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</si>
  <si>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</si>
  <si>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</si>
  <si>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</si>
  <si>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</si>
  <si>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</si>
  <si>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</si>
  <si>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</si>
  <si>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</si>
  <si>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</si>
  <si>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</si>
  <si>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</si>
  <si>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</si>
  <si>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</si>
  <si>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</si>
  <si>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</si>
  <si>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</si>
  <si>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</si>
  <si>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</si>
  <si>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</si>
  <si>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</si>
  <si>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</si>
  <si>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</si>
  <si>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</si>
  <si>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</si>
  <si>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</si>
  <si>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</si>
  <si>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</si>
  <si>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</si>
  <si>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</si>
  <si>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</si>
  <si>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</si>
  <si>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</si>
  <si>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</si>
  <si>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</si>
  <si>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</si>
  <si>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</si>
  <si>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</si>
  <si>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</si>
  <si>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</si>
  <si>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</si>
  <si>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</si>
  <si>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</si>
  <si>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</si>
  <si>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</si>
  <si>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</si>
  <si>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</si>
  <si>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</si>
  <si>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</si>
  <si>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</si>
  <si>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</si>
  <si>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</si>
  <si>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</si>
  <si>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</si>
  <si>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</si>
  <si>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</si>
  <si>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</si>
  <si>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</si>
  <si>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</si>
  <si>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</si>
  <si>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</si>
  <si>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</si>
  <si>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</si>
  <si>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</si>
  <si>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</si>
  <si>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</si>
  <si>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</si>
  <si>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</si>
  <si>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</si>
  <si>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</si>
  <si>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</si>
  <si>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</si>
  <si>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</si>
  <si>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</si>
  <si>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</si>
  <si>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</si>
  <si>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</si>
  <si>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</si>
  <si>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</si>
  <si>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</si>
  <si>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</si>
  <si>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</si>
  <si>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</si>
  <si>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</si>
  <si>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</si>
  <si>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</si>
  <si>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</si>
  <si>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</si>
  <si>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</si>
  <si>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</si>
  <si>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</si>
  <si>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</si>
  <si>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</si>
  <si>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</si>
  <si>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</si>
  <si>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</si>
  <si>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</si>
  <si>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</si>
  <si>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</si>
  <si>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</si>
  <si>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</si>
  <si>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</si>
  <si>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</si>
  <si>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</si>
  <si>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</si>
  <si>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</si>
  <si>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</si>
  <si>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</si>
  <si>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</si>
  <si>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</si>
  <si>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</si>
  <si>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</si>
  <si>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</si>
  <si>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</si>
  <si>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</si>
  <si>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</si>
  <si>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</si>
  <si>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</si>
  <si>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</si>
  <si>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</si>
  <si>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</si>
  <si>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</si>
  <si>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</si>
  <si>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</si>
  <si>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</si>
  <si>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</si>
  <si>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</si>
  <si>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</si>
  <si>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</si>
  <si>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</si>
  <si>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</si>
  <si>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</si>
  <si>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</si>
  <si>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</si>
  <si>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</si>
  <si>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</si>
  <si>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</si>
  <si>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</si>
  <si>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</si>
  <si>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</si>
  <si>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</si>
  <si>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</si>
  <si>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</si>
  <si>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</si>
  <si>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</si>
  <si>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</si>
  <si>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</si>
  <si>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</si>
  <si>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</si>
  <si>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</si>
  <si>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</si>
  <si>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</si>
  <si>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</si>
  <si>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</si>
  <si>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</si>
  <si>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</si>
  <si>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</si>
  <si>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</si>
  <si>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</si>
  <si>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</si>
  <si>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</si>
  <si>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</si>
  <si>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</si>
  <si>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</si>
  <si>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</si>
  <si>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</si>
  <si>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</si>
  <si>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</si>
  <si>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</si>
  <si>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</si>
  <si>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</si>
  <si>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</si>
  <si>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</si>
  <si>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</si>
  <si>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</si>
  <si>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</si>
  <si>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</si>
  <si>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</si>
  <si>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</si>
  <si>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</si>
  <si>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</si>
  <si>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</si>
  <si>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</si>
  <si>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</si>
  <si>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</si>
  <si>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</si>
  <si>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</si>
  <si>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</si>
  <si>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</si>
  <si>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</si>
  <si>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</si>
  <si>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</si>
  <si>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</si>
  <si>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</si>
  <si>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</si>
  <si>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</si>
  <si>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</si>
  <si>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</si>
  <si>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</si>
  <si>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</si>
  <si>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</si>
  <si>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</si>
  <si>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</si>
  <si>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</si>
  <si>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</si>
  <si>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</si>
  <si>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</si>
  <si>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</si>
  <si>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</si>
  <si>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</si>
  <si>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</si>
  <si>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</si>
  <si>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</si>
  <si>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</si>
  <si>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</si>
  <si>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</si>
  <si>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</si>
  <si>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</si>
  <si>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</si>
  <si>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</si>
  <si>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</si>
  <si>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</si>
  <si>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</si>
  <si>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</si>
  <si>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</si>
  <si>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</si>
  <si>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</si>
  <si>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</si>
  <si>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</si>
  <si>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</si>
  <si>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</si>
  <si>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</si>
  <si>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</si>
  <si>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</si>
  <si>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</si>
  <si>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</si>
  <si>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</si>
  <si>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</si>
  <si>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</si>
  <si>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</si>
  <si>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</si>
  <si>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</si>
  <si>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</si>
  <si>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</si>
  <si>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</si>
  <si>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</si>
  <si>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</si>
  <si>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</si>
  <si>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</si>
  <si>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</si>
  <si>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</si>
  <si>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</si>
  <si>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</si>
  <si>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</si>
  <si>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</si>
  <si>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</si>
  <si>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</si>
  <si>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</si>
  <si>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</si>
  <si>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</si>
  <si>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</si>
  <si>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</si>
  <si>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</si>
  <si>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</si>
  <si>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</si>
  <si>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</si>
  <si>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</si>
  <si>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</si>
  <si>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</si>
  <si>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</si>
  <si>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</si>
  <si>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</si>
  <si>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</si>
  <si>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</si>
  <si>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</si>
  <si>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</si>
  <si>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</si>
  <si>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</si>
  <si>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</si>
  <si>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</si>
  <si>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</si>
  <si>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</si>
  <si>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</si>
  <si>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</si>
  <si>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</si>
  <si>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</si>
  <si>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</si>
  <si>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</si>
  <si>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</si>
  <si>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</si>
  <si>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</si>
  <si>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</si>
  <si>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</si>
  <si>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</si>
  <si>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</si>
  <si>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</si>
  <si>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</si>
  <si>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</si>
  <si>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</si>
  <si>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</si>
  <si>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</si>
  <si>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</si>
  <si>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</si>
  <si>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</si>
  <si>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</si>
  <si>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</si>
  <si>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</si>
  <si>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</si>
  <si>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</si>
  <si>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</si>
  <si>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</si>
  <si>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</si>
  <si>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</si>
  <si>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</si>
  <si>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</si>
  <si>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</si>
  <si>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</si>
  <si>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</si>
  <si>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</si>
  <si>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</si>
  <si>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</si>
  <si>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</si>
  <si>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</si>
  <si>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</si>
  <si>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</si>
  <si>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</si>
  <si>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</si>
  <si>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</si>
  <si>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</si>
  <si>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</si>
  <si>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</si>
  <si>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</si>
  <si>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</si>
  <si>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</si>
  <si>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</si>
  <si>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</si>
  <si>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</si>
  <si>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</si>
  <si>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</si>
  <si>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</si>
  <si>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</si>
  <si>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</si>
  <si>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</si>
  <si>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</si>
  <si>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</si>
  <si>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</si>
  <si>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</si>
  <si>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</si>
  <si>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</si>
  <si>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</si>
  <si>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</si>
  <si>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</si>
  <si>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</si>
  <si>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</si>
  <si>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</si>
  <si>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</si>
  <si>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</si>
  <si>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</si>
  <si>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</si>
  <si>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</si>
  <si>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</si>
  <si>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</si>
  <si>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</si>
  <si>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</si>
  <si>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</si>
  <si>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</si>
  <si>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</si>
  <si>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</si>
  <si>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</si>
  <si>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</si>
  <si>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</si>
  <si>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</si>
  <si>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</si>
  <si>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</si>
  <si>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</si>
  <si>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</si>
  <si>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</si>
  <si>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</si>
  <si>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</si>
  <si>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</si>
  <si>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</si>
  <si>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</si>
  <si>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</si>
  <si>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</si>
  <si>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</si>
  <si>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</si>
  <si>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</si>
  <si>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</si>
  <si>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</si>
  <si>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</si>
  <si>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</si>
  <si>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</si>
  <si>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</si>
  <si>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</si>
  <si>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</si>
  <si>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</si>
  <si>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</si>
  <si>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</si>
  <si>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</si>
  <si>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</si>
  <si>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</si>
  <si>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</si>
  <si>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</si>
  <si>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</si>
  <si>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</si>
  <si>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</si>
  <si>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</si>
  <si>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</si>
  <si>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</si>
  <si>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</si>
  <si>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</si>
  <si>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</si>
  <si>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</si>
  <si>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</si>
  <si>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</si>
  <si>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</si>
  <si>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</si>
  <si>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</si>
  <si>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</si>
  <si>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</si>
  <si>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</si>
  <si>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</si>
  <si>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</si>
  <si>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</si>
  <si>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</si>
  <si>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</si>
  <si>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</si>
  <si>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</si>
  <si>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</si>
  <si>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</si>
  <si>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</si>
  <si>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</si>
  <si>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</si>
  <si>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</si>
  <si>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</si>
  <si>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</si>
  <si>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</si>
  <si>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</si>
  <si>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</si>
  <si>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</si>
  <si>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</si>
  <si>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</si>
  <si>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</si>
  <si>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</si>
  <si>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</si>
  <si>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</si>
  <si>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</si>
  <si>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</si>
  <si>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</si>
  <si>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</si>
  <si>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</si>
  <si>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</si>
  <si>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</si>
  <si>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</si>
  <si>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</si>
  <si>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</si>
  <si>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</si>
  <si>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</si>
  <si>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</si>
  <si>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</si>
  <si>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</si>
  <si>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</si>
  <si>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</si>
  <si>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</si>
  <si>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</si>
  <si>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</si>
  <si>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</si>
  <si>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</si>
  <si>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</si>
  <si>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</si>
  <si>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</si>
  <si>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</si>
  <si>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</si>
  <si>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</si>
  <si>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</si>
  <si>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</si>
  <si>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</si>
  <si>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</si>
  <si>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</si>
  <si>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</si>
  <si>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</si>
  <si>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</si>
  <si>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</si>
  <si>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</si>
  <si>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</si>
  <si>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</si>
  <si>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</si>
  <si>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</si>
  <si>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</si>
  <si>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</si>
  <si>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</si>
  <si>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</si>
  <si>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</si>
  <si>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</si>
  <si>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</si>
  <si>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</si>
  <si>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</si>
  <si>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</si>
  <si>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</si>
  <si>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</si>
  <si>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</si>
  <si>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</si>
  <si>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</si>
  <si>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</si>
  <si>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</si>
  <si>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</si>
  <si>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</si>
  <si>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</si>
  <si>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</si>
  <si>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</si>
  <si>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</si>
  <si>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</si>
  <si>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</si>
  <si>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</si>
  <si>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</si>
  <si>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</si>
  <si>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</si>
  <si>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</si>
  <si>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</si>
  <si>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</si>
  <si>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</si>
  <si>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</si>
  <si>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</si>
  <si>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</si>
  <si>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</si>
  <si>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</si>
  <si>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</si>
  <si>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</si>
  <si>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</si>
  <si>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</si>
  <si>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</si>
  <si>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</si>
  <si>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</si>
  <si>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</si>
  <si>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</si>
  <si>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</si>
  <si>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</si>
  <si>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</si>
  <si>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</si>
  <si>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</si>
  <si>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</si>
  <si>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</si>
  <si>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</si>
  <si>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</si>
  <si>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</si>
  <si>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</si>
  <si>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</si>
  <si>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</si>
  <si>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</si>
  <si>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</si>
  <si>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</si>
  <si>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</si>
  <si>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</si>
  <si>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</si>
  <si>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</si>
  <si>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</si>
  <si>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</si>
  <si>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</si>
  <si>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</si>
  <si>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</si>
  <si>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</si>
  <si>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</si>
  <si>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</si>
  <si>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</si>
  <si>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</si>
  <si>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</si>
  <si>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</si>
  <si>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</si>
  <si>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</si>
  <si>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</si>
  <si>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</si>
  <si>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</si>
  <si>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</si>
  <si>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</si>
  <si>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</si>
  <si>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</si>
  <si>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</si>
  <si>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</si>
  <si>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</si>
  <si>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</si>
  <si>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</si>
  <si>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</si>
  <si>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</si>
  <si>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</si>
  <si>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</si>
  <si>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</si>
  <si>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</si>
  <si>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</si>
  <si>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</si>
  <si>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</si>
  <si>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</si>
  <si>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</si>
  <si>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</si>
  <si>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</si>
  <si>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</si>
  <si>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</si>
  <si>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</si>
  <si>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</si>
  <si>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</si>
  <si>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</si>
  <si>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</si>
  <si>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</si>
  <si>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</si>
  <si>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</si>
  <si>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</si>
  <si>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</si>
  <si>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</si>
  <si>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</si>
  <si>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</si>
  <si>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</si>
  <si>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</si>
  <si>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</si>
  <si>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</si>
  <si>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</si>
  <si>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</si>
  <si>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</si>
  <si>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</si>
  <si>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</si>
  <si>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</si>
  <si>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</si>
  <si>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</si>
  <si>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</si>
  <si>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</si>
  <si>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</si>
  <si>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</si>
  <si>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</si>
  <si>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</si>
  <si>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</si>
  <si>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</si>
  <si>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</si>
  <si>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</si>
  <si>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</si>
  <si>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</si>
  <si>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</si>
  <si>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</si>
  <si>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</si>
  <si>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</si>
  <si>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</si>
  <si>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</si>
  <si>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</si>
  <si>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</si>
  <si>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</si>
  <si>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</si>
  <si>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</si>
  <si>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</si>
  <si>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</si>
  <si>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</si>
  <si>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</si>
  <si>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</si>
  <si>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</si>
  <si>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</si>
  <si>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</si>
  <si>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</si>
  <si>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</si>
  <si>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</si>
  <si>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</si>
  <si>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</si>
  <si>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</si>
  <si>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</si>
  <si>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</si>
  <si>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</si>
  <si>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</si>
  <si>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</si>
  <si>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</si>
  <si>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</si>
  <si>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</si>
  <si>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</si>
  <si>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</si>
  <si>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</si>
  <si>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</si>
  <si>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</si>
  <si>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</si>
  <si>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</si>
  <si>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</si>
  <si>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</si>
  <si>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</si>
  <si>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</si>
  <si>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</si>
  <si>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</si>
  <si>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</si>
  <si>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</si>
  <si>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</si>
  <si>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</si>
  <si>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</si>
  <si>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</si>
  <si>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</si>
  <si>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</si>
  <si>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</si>
  <si>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</si>
  <si>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</si>
  <si>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</si>
  <si>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</si>
  <si>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</si>
  <si>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</si>
  <si>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</si>
  <si>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</si>
  <si>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</si>
  <si>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</si>
  <si>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</si>
  <si>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</si>
  <si>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</si>
  <si>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</si>
  <si>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</si>
  <si>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</si>
  <si>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</si>
  <si>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</si>
  <si>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</si>
  <si>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</si>
  <si>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</si>
  <si>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</si>
  <si>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</si>
  <si>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</si>
  <si>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</si>
  <si>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</si>
  <si>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</si>
  <si>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</si>
  <si>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</si>
  <si>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</si>
  <si>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</si>
  <si>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</si>
  <si>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</si>
  <si>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</si>
  <si>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</si>
  <si>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</si>
  <si>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</si>
  <si>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</si>
  <si>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</si>
  <si>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</si>
  <si>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</si>
  <si>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</si>
  <si>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</si>
  <si>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</si>
  <si>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</si>
  <si>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</si>
  <si>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</si>
  <si>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</si>
  <si>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</si>
  <si>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</si>
  <si>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</si>
  <si>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</si>
  <si>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</si>
  <si>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</si>
  <si>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</si>
  <si>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</si>
  <si>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</si>
  <si>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</si>
  <si>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</si>
  <si>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</si>
  <si>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</si>
  <si>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</si>
  <si>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</si>
  <si>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</si>
  <si>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</si>
  <si>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</si>
  <si>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</si>
  <si>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</si>
  <si>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</si>
  <si>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</si>
  <si>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</si>
  <si>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</si>
  <si>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</si>
  <si>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</si>
  <si>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</si>
  <si>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</si>
  <si>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</si>
  <si>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</si>
  <si>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</si>
  <si>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</si>
  <si>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</si>
  <si>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</si>
  <si>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</si>
  <si>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</si>
  <si>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</si>
  <si>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</si>
  <si>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</si>
  <si>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</si>
  <si>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</si>
  <si>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</si>
  <si>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</si>
  <si>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</si>
  <si>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</si>
  <si>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</si>
  <si>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</si>
  <si>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</si>
  <si>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</si>
  <si>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</si>
  <si>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</si>
  <si>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</si>
  <si>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</si>
  <si>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</si>
  <si>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</si>
  <si>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</si>
  <si>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</si>
  <si>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</si>
  <si>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</si>
  <si>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</si>
  <si>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</si>
  <si>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</si>
  <si>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</si>
  <si>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</si>
  <si>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</si>
  <si>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</si>
  <si>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</si>
  <si>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</si>
  <si>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</si>
  <si>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</si>
  <si>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</si>
  <si>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</si>
  <si>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</si>
  <si>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</si>
  <si>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</si>
  <si>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</si>
  <si>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</si>
  <si>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</si>
  <si>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</si>
  <si>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</si>
  <si>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</si>
  <si>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</si>
  <si>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</si>
  <si>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</si>
  <si>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</si>
  <si>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</si>
  <si>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</si>
  <si>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</si>
  <si>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</si>
  <si>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</si>
  <si>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</si>
  <si>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</si>
  <si>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</si>
  <si>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</si>
  <si>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</si>
  <si>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</si>
  <si>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</si>
  <si>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</si>
  <si>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</si>
  <si>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</si>
  <si>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</si>
  <si>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</si>
  <si>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</si>
  <si>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</si>
  <si>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</si>
  <si>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</si>
  <si>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</si>
  <si>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</si>
  <si>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</si>
  <si>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</si>
  <si>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</si>
  <si>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</si>
  <si>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</si>
  <si>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</si>
  <si>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</si>
  <si>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</si>
  <si>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</si>
  <si>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</si>
  <si>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</si>
  <si>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</si>
  <si>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</si>
  <si>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</si>
  <si>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</si>
  <si>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</si>
  <si>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</si>
  <si>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</si>
  <si>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</si>
  <si>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</si>
  <si>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</si>
  <si>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</si>
  <si>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</si>
  <si>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</si>
  <si>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</si>
  <si>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</si>
  <si>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</si>
  <si>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</si>
  <si>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</si>
  <si>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</si>
  <si>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</si>
  <si>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</si>
  <si>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</si>
  <si>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</si>
  <si>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</si>
  <si>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</si>
  <si>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</si>
  <si>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</si>
  <si>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</si>
  <si>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</si>
  <si>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</si>
  <si>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</si>
  <si>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</si>
  <si>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</si>
  <si>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</si>
  <si>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</si>
  <si>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</si>
  <si>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</si>
  <si>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</si>
  <si>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</si>
  <si>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</si>
  <si>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</si>
  <si>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</si>
  <si>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</si>
  <si>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</si>
  <si>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</si>
  <si>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</si>
  <si>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</si>
  <si>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</si>
  <si>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</si>
  <si>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</si>
  <si>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</si>
  <si>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</si>
  <si>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</si>
  <si>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</si>
  <si>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</si>
  <si>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</si>
  <si>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</si>
  <si>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</si>
  <si>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</si>
  <si>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</si>
  <si>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</si>
  <si>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</si>
  <si>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</si>
  <si>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</si>
  <si>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</si>
  <si>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</si>
  <si>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</si>
  <si>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</si>
  <si>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</si>
  <si>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</si>
  <si>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</si>
  <si>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</si>
  <si>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</si>
  <si>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</si>
  <si>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</si>
  <si>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</si>
  <si>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</si>
  <si>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</si>
  <si>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</si>
  <si>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</si>
  <si>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</si>
  <si>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</si>
  <si>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</si>
  <si>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</si>
  <si>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</si>
  <si>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</si>
  <si>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</si>
  <si>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</si>
  <si>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</si>
  <si>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</si>
  <si>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</si>
  <si>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</si>
  <si>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</si>
  <si>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</si>
  <si>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</si>
  <si>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</si>
  <si>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</si>
  <si>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</si>
  <si>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</si>
  <si>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</si>
  <si>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</si>
  <si>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</si>
  <si>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</si>
  <si>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</si>
  <si>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</si>
  <si>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</si>
  <si>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</si>
  <si>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</si>
  <si>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</si>
  <si>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</si>
  <si>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</si>
  <si>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</si>
  <si>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</si>
  <si>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</si>
  <si>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</si>
  <si>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</si>
  <si>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</si>
  <si>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</si>
  <si>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</si>
  <si>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</si>
  <si>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</si>
  <si>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</si>
  <si>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</si>
  <si>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</si>
  <si>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</si>
  <si>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</si>
  <si>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</si>
  <si>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</si>
  <si>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</si>
  <si>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</si>
  <si>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</si>
  <si>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</si>
  <si>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</si>
  <si>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</si>
  <si>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</si>
  <si>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</si>
  <si>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</si>
  <si>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</si>
  <si>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</si>
  <si>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</si>
  <si>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</si>
  <si>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</si>
  <si>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</si>
  <si>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</si>
  <si>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</si>
  <si>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</si>
  <si>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</si>
  <si>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</si>
  <si>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</si>
  <si>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</si>
  <si>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</si>
  <si>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</si>
  <si>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</si>
  <si>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</si>
  <si>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</si>
  <si>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</si>
  <si>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</si>
  <si>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</si>
  <si>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</si>
  <si>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</si>
  <si>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</si>
  <si>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</si>
  <si>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</si>
  <si>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</si>
  <si>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</si>
  <si>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</si>
  <si>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</si>
  <si>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</si>
  <si>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</si>
  <si>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</si>
  <si>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</si>
  <si>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</si>
  <si>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</si>
  <si>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</si>
  <si>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</si>
  <si>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</si>
  <si>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</si>
  <si>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</si>
  <si>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</si>
  <si>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</si>
  <si>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</si>
  <si>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</si>
  <si>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</si>
  <si>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</si>
  <si>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</si>
  <si>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</si>
  <si>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</si>
  <si>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</si>
  <si>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</si>
  <si>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</si>
  <si>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</si>
  <si>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</si>
  <si>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</si>
  <si>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</si>
  <si>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</si>
  <si>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</si>
  <si>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</si>
  <si>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</si>
  <si>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</si>
  <si>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</si>
  <si>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</si>
  <si>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</si>
  <si>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</si>
  <si>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</si>
  <si>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</si>
  <si>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</si>
  <si>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</si>
  <si>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</si>
  <si>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</si>
  <si>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</si>
  <si>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</si>
  <si>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</si>
  <si>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</si>
  <si>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</si>
  <si>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</si>
  <si>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</si>
  <si>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</si>
  <si>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</si>
  <si>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</si>
  <si>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</si>
  <si>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</si>
  <si>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</si>
  <si>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</si>
  <si>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</si>
  <si>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</si>
  <si>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</si>
  <si>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</si>
  <si>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</si>
  <si>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</si>
  <si>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</si>
  <si>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</si>
  <si>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</si>
  <si>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</si>
  <si>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</si>
  <si>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</si>
  <si>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</si>
  <si>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</si>
  <si>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</si>
  <si>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</si>
  <si>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</si>
  <si>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</si>
  <si>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</si>
  <si>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</si>
  <si>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</si>
  <si>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</si>
  <si>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</si>
  <si>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</si>
  <si>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</si>
  <si>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</si>
  <si>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</si>
  <si>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</si>
  <si>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</si>
  <si>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</si>
  <si>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</si>
  <si>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</si>
  <si>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</si>
  <si>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</si>
  <si>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</si>
  <si>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</si>
  <si>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</si>
  <si>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</si>
  <si>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</si>
  <si>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</si>
  <si>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</si>
  <si>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</si>
  <si>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</si>
  <si>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</si>
  <si>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</si>
  <si>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</si>
  <si>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</si>
  <si>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</si>
  <si>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</si>
  <si>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</si>
  <si>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</si>
  <si>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</si>
  <si>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</si>
  <si>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</si>
  <si>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</si>
  <si>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</si>
  <si>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</si>
  <si>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</si>
  <si>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</si>
  <si>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</si>
  <si>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</si>
  <si>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</si>
  <si>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</si>
  <si>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</si>
  <si>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</si>
  <si>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</si>
  <si>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</si>
  <si>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</si>
  <si>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</si>
  <si>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</si>
  <si>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</si>
  <si>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</si>
  <si>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</si>
  <si>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</si>
  <si>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</si>
  <si>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</si>
  <si>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</si>
  <si>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</si>
  <si>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</si>
  <si>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</si>
  <si>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</si>
  <si>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</si>
  <si>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</si>
  <si>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</si>
  <si>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</si>
  <si>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</si>
  <si>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</si>
  <si>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</si>
  <si>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</si>
  <si>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</si>
  <si>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</si>
  <si>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</si>
  <si>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</si>
  <si>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</si>
  <si>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</si>
  <si>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</si>
  <si>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</si>
  <si>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</si>
  <si>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</si>
  <si>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</si>
  <si>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</si>
  <si>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</si>
  <si>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</si>
  <si>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</si>
  <si>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</si>
  <si>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</si>
  <si>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</si>
  <si>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</si>
  <si>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</si>
  <si>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</si>
  <si>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</si>
  <si>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</si>
  <si>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</si>
  <si>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</si>
  <si>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</si>
  <si>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</si>
  <si>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</si>
  <si>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</si>
  <si>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</si>
  <si>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</si>
  <si>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</si>
  <si>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</si>
  <si>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</si>
  <si>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</si>
  <si>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</si>
  <si>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</si>
  <si>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</si>
  <si>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</si>
  <si>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</si>
  <si>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</si>
  <si>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</si>
  <si>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</si>
  <si>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</si>
  <si>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</si>
  <si>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</si>
  <si>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</si>
  <si>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</si>
  <si>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</si>
  <si>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</si>
  <si>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</si>
  <si>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</si>
  <si>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</si>
  <si>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</si>
  <si>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</si>
  <si>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</si>
  <si>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</si>
  <si>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</si>
  <si>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</si>
  <si>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</si>
  <si>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</si>
  <si>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</si>
  <si>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</si>
  <si>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</si>
  <si>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</si>
  <si>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</si>
  <si>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</si>
  <si>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</si>
  <si>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</si>
  <si>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</si>
  <si>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</si>
  <si>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</si>
  <si>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</si>
  <si>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</si>
  <si>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</si>
  <si>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</si>
  <si>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</si>
  <si>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</si>
  <si>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</si>
  <si>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</si>
  <si>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</si>
  <si>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</si>
  <si>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</si>
  <si>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</si>
  <si>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</si>
  <si>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</si>
  <si>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</si>
  <si>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</si>
  <si>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</si>
  <si>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</si>
  <si>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</si>
  <si>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</si>
  <si>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</si>
  <si>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</si>
  <si>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</si>
  <si>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</si>
  <si>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</si>
  <si>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</si>
  <si>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</si>
  <si>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</si>
  <si>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</si>
  <si>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</si>
  <si>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</si>
  <si>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</si>
  <si>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</si>
  <si>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</si>
  <si>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</si>
  <si>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</si>
  <si>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</si>
  <si>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</si>
  <si>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</si>
  <si>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</si>
  <si>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</si>
  <si>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</si>
  <si>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</si>
  <si>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</si>
  <si>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</si>
  <si>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</si>
  <si>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</si>
  <si>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</si>
  <si>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</si>
  <si>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</si>
  <si>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</si>
  <si>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</si>
  <si>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</si>
  <si>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</si>
  <si>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</si>
  <si>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</si>
  <si>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</si>
  <si>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</si>
  <si>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</si>
  <si>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</si>
  <si>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</si>
  <si>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</si>
  <si>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</si>
  <si>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</si>
  <si>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</si>
  <si>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</si>
  <si>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</si>
  <si>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</si>
  <si>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</si>
  <si>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</si>
  <si>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</si>
  <si>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</si>
  <si>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</si>
  <si>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</si>
  <si>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</si>
  <si>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</si>
  <si>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</si>
  <si>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</si>
  <si>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</si>
  <si>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</si>
  <si>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</si>
  <si>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</si>
  <si>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</si>
  <si>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</si>
  <si>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</si>
  <si>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</si>
  <si>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</si>
  <si>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</si>
  <si>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</si>
  <si>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</si>
  <si>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</si>
  <si>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</si>
  <si>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</si>
  <si>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</si>
  <si>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</si>
  <si>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</si>
  <si>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</si>
  <si>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</si>
  <si>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</si>
  <si>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</si>
  <si>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</si>
  <si>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</si>
  <si>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</si>
  <si>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</si>
  <si>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</si>
  <si>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</si>
  <si>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</si>
  <si>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</si>
  <si>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</si>
  <si>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</si>
  <si>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</si>
  <si>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</si>
  <si>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</si>
  <si>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</si>
  <si>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</si>
  <si>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</si>
  <si>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</si>
  <si>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</si>
  <si>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</si>
  <si>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</si>
  <si>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</si>
  <si>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</si>
  <si>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</si>
  <si>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</si>
  <si>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</si>
  <si>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</si>
  <si>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</si>
  <si>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</si>
  <si>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</si>
  <si>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</si>
  <si>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</si>
  <si>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</si>
  <si>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</si>
  <si>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</si>
  <si>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</si>
  <si>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</si>
  <si>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</si>
  <si>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</si>
  <si>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</si>
  <si>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</si>
  <si>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</si>
  <si>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</si>
  <si>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</si>
  <si>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</si>
  <si>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</si>
  <si>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</si>
  <si>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</si>
  <si>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</si>
  <si>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</si>
  <si>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</si>
  <si>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</si>
  <si>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</si>
  <si>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</si>
  <si>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</si>
  <si>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</si>
  <si>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</si>
  <si>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</si>
  <si>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</si>
  <si>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</si>
  <si>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</si>
  <si>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</si>
  <si>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</si>
  <si>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</si>
  <si>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</si>
  <si>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</si>
  <si>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</si>
  <si>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</si>
  <si>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</si>
  <si>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</si>
  <si>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</si>
  <si>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</si>
  <si>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</si>
  <si>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</si>
  <si>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</si>
  <si>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</si>
  <si>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</si>
  <si>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</si>
  <si>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</si>
  <si>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</si>
  <si>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</si>
  <si>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</si>
  <si>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</si>
  <si>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</si>
  <si>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</si>
  <si>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</si>
  <si>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</si>
  <si>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</si>
  <si>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</si>
  <si>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</si>
  <si>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</si>
  <si>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</si>
  <si>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</si>
  <si>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</si>
  <si>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</si>
  <si>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</si>
  <si>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</si>
  <si>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</si>
  <si>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</si>
  <si>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</si>
  <si>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</si>
  <si>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</si>
  <si>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</si>
  <si>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</si>
  <si>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</si>
  <si>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</si>
  <si>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</si>
  <si>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</si>
  <si>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</si>
  <si>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</si>
  <si>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</si>
  <si>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</si>
  <si>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</si>
  <si>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</si>
  <si>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</si>
  <si>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</si>
  <si>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</si>
  <si>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</si>
  <si>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</si>
  <si>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</si>
  <si>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</si>
  <si>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</si>
  <si>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</si>
  <si>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</si>
  <si>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</si>
  <si>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</si>
  <si>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</si>
  <si>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</si>
  <si>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</si>
  <si>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</si>
  <si>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</si>
  <si>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</si>
  <si>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</si>
  <si>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</si>
  <si>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</si>
  <si>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</si>
  <si>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</si>
  <si>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</si>
  <si>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</si>
  <si>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</si>
  <si>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</si>
  <si>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</si>
  <si>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</si>
  <si>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</si>
  <si>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</si>
  <si>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</si>
  <si>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</si>
  <si>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</si>
  <si>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</si>
  <si>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</si>
  <si>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</si>
  <si>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</si>
  <si>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</si>
  <si>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</si>
  <si>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</si>
  <si>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</si>
  <si>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</si>
  <si>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</si>
  <si>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</si>
  <si>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</si>
  <si>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</si>
  <si>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</si>
  <si>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</si>
  <si>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</si>
  <si>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</si>
  <si>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</si>
  <si>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</si>
  <si>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</si>
  <si>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</si>
  <si>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</si>
  <si>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</si>
  <si>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</si>
  <si>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</si>
  <si>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</si>
  <si>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</si>
  <si>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</si>
  <si>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</si>
  <si>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</si>
  <si>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</si>
  <si>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</si>
  <si>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</si>
  <si>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</si>
  <si>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</si>
  <si>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</si>
  <si>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</si>
  <si>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</si>
  <si>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</si>
  <si>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</si>
  <si>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</si>
  <si>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</si>
  <si>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</si>
  <si>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</si>
  <si>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</si>
  <si>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</si>
  <si>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</si>
  <si>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</si>
  <si>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</si>
  <si>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</si>
  <si>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</si>
  <si>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</si>
  <si>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</si>
  <si>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</si>
  <si>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</si>
  <si>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</si>
  <si>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</si>
  <si>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</si>
  <si>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</si>
  <si>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</si>
  <si>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</si>
  <si>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</si>
  <si>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</si>
  <si>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</si>
  <si>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</si>
  <si>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</si>
  <si>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</si>
  <si>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</si>
  <si>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</si>
  <si>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</si>
  <si>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</si>
  <si>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</si>
  <si>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</si>
  <si>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</si>
  <si>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</si>
  <si>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</si>
  <si>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</si>
  <si>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</si>
  <si>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</si>
  <si>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</si>
  <si>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</si>
  <si>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</si>
  <si>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</si>
  <si>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</si>
  <si>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</si>
  <si>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</si>
  <si>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</si>
  <si>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</si>
  <si>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</si>
  <si>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</si>
  <si>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</si>
  <si>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</si>
  <si>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</si>
  <si>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</si>
  <si>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</si>
  <si>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</si>
  <si>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</si>
  <si>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</si>
  <si>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</si>
  <si>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</si>
  <si>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</si>
  <si>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</si>
  <si>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</si>
  <si>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</si>
  <si>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</si>
  <si>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</si>
  <si>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</si>
  <si>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</si>
  <si>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</si>
  <si>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</si>
  <si>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</si>
  <si>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</si>
  <si>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</si>
  <si>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</si>
  <si>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</si>
  <si>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</si>
  <si>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</si>
  <si>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</si>
  <si>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</si>
  <si>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</si>
  <si>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</si>
  <si>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</si>
  <si>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</si>
  <si>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</si>
  <si>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</si>
  <si>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</si>
  <si>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</si>
  <si>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</si>
  <si>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</si>
  <si>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</si>
  <si>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</si>
  <si>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</si>
  <si>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</si>
  <si>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</si>
  <si>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</si>
  <si>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</si>
  <si>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</si>
  <si>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</si>
  <si>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</si>
  <si>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</si>
  <si>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</si>
  <si>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</si>
  <si>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</si>
  <si>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</si>
  <si>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</si>
  <si>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</si>
  <si>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</si>
  <si>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</si>
  <si>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</si>
  <si>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</si>
  <si>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</si>
  <si>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</si>
  <si>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</si>
  <si>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</si>
  <si>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</si>
  <si>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</si>
  <si>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</si>
  <si>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</si>
  <si>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</si>
  <si>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</si>
  <si>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</si>
  <si>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</si>
  <si>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</si>
  <si>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</si>
  <si>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</si>
  <si>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</si>
  <si>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</si>
  <si>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</si>
  <si>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</si>
  <si>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</si>
  <si>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</si>
  <si>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</si>
  <si>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</si>
  <si>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</si>
  <si>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</si>
  <si>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</si>
  <si>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</si>
  <si>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</si>
  <si>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</si>
  <si>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</si>
  <si>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</si>
  <si>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</si>
  <si>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</si>
  <si>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</si>
  <si>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</si>
  <si>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</si>
  <si>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</si>
  <si>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</si>
  <si>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</si>
  <si>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</si>
  <si>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</si>
  <si>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</si>
  <si>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</si>
  <si>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</si>
  <si>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</si>
  <si>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</si>
  <si>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</si>
  <si>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</si>
  <si>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</si>
  <si>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</si>
  <si>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</si>
  <si>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</si>
  <si>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</si>
  <si>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</si>
  <si>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</si>
  <si>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</si>
  <si>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</si>
  <si>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</si>
  <si>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</si>
  <si>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</si>
  <si>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</si>
  <si>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</si>
  <si>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</si>
  <si>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</si>
  <si>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</si>
  <si>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</si>
  <si>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</si>
  <si>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</si>
  <si>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</si>
  <si>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</si>
  <si>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</si>
  <si>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</si>
  <si>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</si>
  <si>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</si>
  <si>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</si>
  <si>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</si>
  <si>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</si>
  <si>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</si>
  <si>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</si>
  <si>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</si>
  <si>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</si>
  <si>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</si>
  <si>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</si>
  <si>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</si>
  <si>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</si>
  <si>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</si>
  <si>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</si>
  <si>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</si>
  <si>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</si>
  <si>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</si>
  <si>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</si>
  <si>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</si>
  <si>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</si>
  <si>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</si>
  <si>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</si>
  <si>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</si>
  <si>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</si>
  <si>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</si>
  <si>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</si>
  <si>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</si>
  <si>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</si>
  <si>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</si>
  <si>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</si>
  <si>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</si>
  <si>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</si>
  <si>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</si>
  <si>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</si>
  <si>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</si>
  <si>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</si>
  <si>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</si>
  <si>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</si>
  <si>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</si>
  <si>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</si>
  <si>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</si>
  <si>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</si>
  <si>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</si>
  <si>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</si>
  <si>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</si>
  <si>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</si>
  <si>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</si>
  <si>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</si>
  <si>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</si>
  <si>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</si>
  <si>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</si>
  <si>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</si>
  <si>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</si>
  <si>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</si>
  <si>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</si>
  <si>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</si>
  <si>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</si>
  <si>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</si>
  <si>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</si>
  <si>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</si>
  <si>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</si>
  <si>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</si>
  <si>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</si>
  <si>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</si>
  <si>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</si>
  <si>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</si>
  <si>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</si>
  <si>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</si>
  <si>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</si>
  <si>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</si>
  <si>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</si>
  <si>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</si>
  <si>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</si>
  <si>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</si>
  <si>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</si>
  <si>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</si>
  <si>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</si>
  <si>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</si>
  <si>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</si>
  <si>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</si>
  <si>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</si>
  <si>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</si>
  <si>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</si>
  <si>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</si>
  <si>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</si>
  <si>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</si>
  <si>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</si>
  <si>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</si>
  <si>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</si>
  <si>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</si>
  <si>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</si>
  <si>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</si>
  <si>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</si>
  <si>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</si>
  <si>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</si>
  <si>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</si>
  <si>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</si>
  <si>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</si>
  <si>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</si>
  <si>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</si>
  <si>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</si>
  <si>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</si>
  <si>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</si>
  <si>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</si>
  <si>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</si>
  <si>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</si>
  <si>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</si>
  <si>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</si>
  <si>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</si>
  <si>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</si>
  <si>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</si>
  <si>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</si>
  <si>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</si>
  <si>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</si>
  <si>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</si>
  <si>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</si>
  <si>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</si>
  <si>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</si>
  <si>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</si>
  <si>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</si>
  <si>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</si>
  <si>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</si>
  <si>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</si>
  <si>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</si>
  <si>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</si>
  <si>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</si>
  <si>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</si>
  <si>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</si>
  <si>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</si>
  <si>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</si>
  <si>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</si>
  <si>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</si>
  <si>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</si>
  <si>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</si>
  <si>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</si>
  <si>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</si>
  <si>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</si>
  <si>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</si>
  <si>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</si>
  <si>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</si>
  <si>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</si>
  <si>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</si>
  <si>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</si>
  <si>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</si>
  <si>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</si>
  <si>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</si>
  <si>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</si>
  <si>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</si>
  <si>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</si>
  <si>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</si>
  <si>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</si>
  <si>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</si>
  <si>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</si>
  <si>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</si>
  <si>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</si>
  <si>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</si>
  <si>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</si>
  <si>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</si>
  <si>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</si>
  <si>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</si>
  <si>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</si>
  <si>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</si>
  <si>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</si>
  <si>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</si>
  <si>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</si>
  <si>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</si>
  <si>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</si>
  <si>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</si>
  <si>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</si>
  <si>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</si>
  <si>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</si>
  <si>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</si>
  <si>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</si>
  <si>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</si>
  <si>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</si>
  <si>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</si>
  <si>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</si>
  <si>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</si>
  <si>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</si>
  <si>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</si>
  <si>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</si>
  <si>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</si>
  <si>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</si>
  <si>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</si>
  <si>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</si>
  <si>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</si>
  <si>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</si>
  <si>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</si>
  <si>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</si>
  <si>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</si>
  <si>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</si>
  <si>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</si>
  <si>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</si>
  <si>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</si>
  <si>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</si>
  <si>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</si>
  <si>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</si>
  <si>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</si>
  <si>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</si>
  <si>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</si>
  <si>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</si>
  <si>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</si>
  <si>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</si>
  <si>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</si>
  <si>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</si>
  <si>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</si>
  <si>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</si>
  <si>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</si>
  <si>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</si>
  <si>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</si>
  <si>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</si>
  <si>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</si>
  <si>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</si>
  <si>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</si>
  <si>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</si>
  <si>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</si>
  <si>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</si>
  <si>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</si>
  <si>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</si>
  <si>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</si>
  <si>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</si>
  <si>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</si>
  <si>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</si>
  <si>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</si>
  <si>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</si>
  <si>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</si>
  <si>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</si>
  <si>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</si>
  <si>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</si>
  <si>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</si>
  <si>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</si>
  <si>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</si>
  <si>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</si>
  <si>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</si>
  <si>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</si>
  <si>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</si>
  <si>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</si>
  <si>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</si>
  <si>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</si>
  <si>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</si>
  <si>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</si>
  <si>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</si>
  <si>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</si>
  <si>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</si>
  <si>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</si>
  <si>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</si>
  <si>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</si>
  <si>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</si>
  <si>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</si>
  <si>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</si>
  <si>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</si>
  <si>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</si>
  <si>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</si>
  <si>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</si>
  <si>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</si>
  <si>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</si>
  <si>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</si>
  <si>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</si>
  <si>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</si>
  <si>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</si>
  <si>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</si>
  <si>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</si>
  <si>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</si>
  <si>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</si>
  <si>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</si>
  <si>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</si>
  <si>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</si>
  <si>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</si>
  <si>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</si>
  <si>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</si>
  <si>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</si>
  <si>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</si>
  <si>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</si>
  <si>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</si>
  <si>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</si>
  <si>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</si>
  <si>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</si>
  <si>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</si>
  <si>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</si>
  <si>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</si>
  <si>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</si>
  <si>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</si>
  <si>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</si>
  <si>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</si>
  <si>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</si>
  <si>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</si>
  <si>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</si>
  <si>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</si>
  <si>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</si>
  <si>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</si>
  <si>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</si>
  <si>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</si>
  <si>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</si>
  <si>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</si>
  <si>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</si>
  <si>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</si>
  <si>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</si>
  <si>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</si>
  <si>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</si>
  <si>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</si>
  <si>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</si>
  <si>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</si>
  <si>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</si>
  <si>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</si>
  <si>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</si>
  <si>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</si>
  <si>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</si>
  <si>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</si>
  <si>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</si>
  <si>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</si>
  <si>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</si>
  <si>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</si>
  <si>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</si>
  <si>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</si>
  <si>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</si>
  <si>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</si>
  <si>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</si>
  <si>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</si>
  <si>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</si>
  <si>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</si>
  <si>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</si>
  <si>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</si>
  <si>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</si>
  <si>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</si>
  <si>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</si>
  <si>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</si>
  <si>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</si>
  <si>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</si>
  <si>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</si>
  <si>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</si>
  <si>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</si>
  <si>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</si>
  <si>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</si>
  <si>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</si>
  <si>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</si>
  <si>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</si>
  <si>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</si>
  <si>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</si>
  <si>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</si>
  <si>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</si>
  <si>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</si>
  <si>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</si>
  <si>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</si>
  <si>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</si>
  <si>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</si>
  <si>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</si>
  <si>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</si>
  <si>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</si>
  <si>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</si>
  <si>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</si>
  <si>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</si>
  <si>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</si>
  <si>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</si>
  <si>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</si>
  <si>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</si>
  <si>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</si>
  <si>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</si>
  <si>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</si>
  <si>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</si>
  <si>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</si>
  <si>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</si>
  <si>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</si>
  <si>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</si>
  <si>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</si>
  <si>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</si>
  <si>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</si>
  <si>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</si>
  <si>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</si>
  <si>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</si>
  <si>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</si>
  <si>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</si>
  <si>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</si>
  <si>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</si>
  <si>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</si>
  <si>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</si>
  <si>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</si>
  <si>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</si>
  <si>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</si>
  <si>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</si>
  <si>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</si>
  <si>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</si>
  <si>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</si>
  <si>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</si>
  <si>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</si>
  <si>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</si>
  <si>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</si>
  <si>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</si>
  <si>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</si>
  <si>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</si>
  <si>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</si>
  <si>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</si>
  <si>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</si>
  <si>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</si>
  <si>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</si>
  <si>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</si>
  <si>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</si>
  <si>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</si>
  <si>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</si>
  <si>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</si>
  <si>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</si>
  <si>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</si>
  <si>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</si>
  <si>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</si>
  <si>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</si>
  <si>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</si>
  <si>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</si>
  <si>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</si>
  <si>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</si>
  <si>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</si>
  <si>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</si>
  <si>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</si>
  <si>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</si>
  <si>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</si>
  <si>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</si>
  <si>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</si>
  <si>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</si>
  <si>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</si>
  <si>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</si>
  <si>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</si>
  <si>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</si>
  <si>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</si>
  <si>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</si>
  <si>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</si>
  <si>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</si>
  <si>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</si>
  <si>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</si>
  <si>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</si>
  <si>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</si>
  <si>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</si>
  <si>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</si>
  <si>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</si>
  <si>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</si>
  <si>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</si>
  <si>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</si>
  <si>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</si>
  <si>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</si>
  <si>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</si>
  <si>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</si>
  <si>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</si>
  <si>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</si>
  <si>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</si>
  <si>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</si>
  <si>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</si>
  <si>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</si>
  <si>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</si>
  <si>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</si>
  <si>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</si>
  <si>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</si>
  <si>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</si>
  <si>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</si>
  <si>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</si>
  <si>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</si>
  <si>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</si>
  <si>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</si>
  <si>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</si>
  <si>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</si>
  <si>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</si>
  <si>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</si>
  <si>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</si>
  <si>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</si>
  <si>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</si>
  <si>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</si>
  <si>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</si>
  <si>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</si>
  <si>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</si>
  <si>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</si>
  <si>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</si>
  <si>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</si>
  <si>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</si>
  <si>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</si>
  <si>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</si>
  <si>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</si>
  <si>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</si>
  <si>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</si>
  <si>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</si>
  <si>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</si>
  <si>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</si>
  <si>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</si>
  <si>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</si>
  <si>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</si>
  <si>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</si>
  <si>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</si>
  <si>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</si>
  <si>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</si>
  <si>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</si>
  <si>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</si>
  <si>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</si>
  <si>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</si>
  <si>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</si>
  <si>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</si>
  <si>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</si>
  <si>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</si>
  <si>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</si>
  <si>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</si>
  <si>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</si>
  <si>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</si>
  <si>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</si>
  <si>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</si>
  <si>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</si>
  <si>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</si>
  <si>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</si>
  <si>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</si>
  <si>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</si>
  <si>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</si>
  <si>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</si>
  <si>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</si>
  <si>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</si>
  <si>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</si>
  <si>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</si>
  <si>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</si>
  <si>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</si>
  <si>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</si>
  <si>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</si>
  <si>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</si>
  <si>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</si>
  <si>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</si>
  <si>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</si>
  <si>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</si>
  <si>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</si>
  <si>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</si>
  <si>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</si>
  <si>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</si>
  <si>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</si>
  <si>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</si>
  <si>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</si>
  <si>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</si>
  <si>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</si>
  <si>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</si>
  <si>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</si>
  <si>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</si>
  <si>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</si>
  <si>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</si>
  <si>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</si>
  <si>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</si>
  <si>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</si>
  <si>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</si>
  <si>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</si>
  <si>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</si>
  <si>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</si>
  <si>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</si>
  <si>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</si>
  <si>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</si>
  <si>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</si>
  <si>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</si>
  <si>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</si>
  <si>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</si>
  <si>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</si>
  <si>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</si>
  <si>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</si>
  <si>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</si>
  <si>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</si>
  <si>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</si>
  <si>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</si>
  <si>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</si>
  <si>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</si>
  <si>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</si>
  <si>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</si>
  <si>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</si>
  <si>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</si>
  <si>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</si>
  <si>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</si>
  <si>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</si>
  <si>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</si>
  <si>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</si>
  <si>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</si>
  <si>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</si>
  <si>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</si>
  <si>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</si>
  <si>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</si>
  <si>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</si>
  <si>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</si>
  <si>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</si>
  <si>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</si>
  <si>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</si>
  <si>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</si>
  <si>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</si>
  <si>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</si>
  <si>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</si>
  <si>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</si>
  <si>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</si>
  <si>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</si>
  <si>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</si>
  <si>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</si>
  <si>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</si>
  <si>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</si>
  <si>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</si>
  <si>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</si>
  <si>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</si>
  <si>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</si>
  <si>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</si>
  <si>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</si>
  <si>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</si>
  <si>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</si>
  <si>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</si>
  <si>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</si>
  <si>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</si>
  <si>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</si>
  <si>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</si>
  <si>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</si>
  <si>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</si>
  <si>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</si>
  <si>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</si>
  <si>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</si>
  <si>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</si>
  <si>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</si>
  <si>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</si>
  <si>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</si>
  <si>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</si>
  <si>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</si>
  <si>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</si>
  <si>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</si>
  <si>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</si>
  <si>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</si>
  <si>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</si>
  <si>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</si>
  <si>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</si>
  <si>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</si>
  <si>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</si>
  <si>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</si>
  <si>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</si>
  <si>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</si>
  <si>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</si>
  <si>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</si>
  <si>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</si>
  <si>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</si>
  <si>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</si>
  <si>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</si>
  <si>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</si>
  <si>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</si>
  <si>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</si>
  <si>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</si>
  <si>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</si>
  <si>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</si>
  <si>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</si>
  <si>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</si>
  <si>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</si>
  <si>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</si>
  <si>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</si>
  <si>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</si>
  <si>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</si>
  <si>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</si>
  <si>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</si>
  <si>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</si>
  <si>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</si>
  <si>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</si>
  <si>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</si>
  <si>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</si>
  <si>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</si>
  <si>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</si>
  <si>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</si>
  <si>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</si>
  <si>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</si>
  <si>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</si>
  <si>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</si>
  <si>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</si>
  <si>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</si>
  <si>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</si>
  <si>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</si>
  <si>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</si>
  <si>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</si>
  <si>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</si>
  <si>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</si>
  <si>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</si>
  <si>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</si>
  <si>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</si>
  <si>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</si>
  <si>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</si>
  <si>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</si>
  <si>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</si>
  <si>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</si>
  <si>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</si>
  <si>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</si>
  <si>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</si>
  <si>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</si>
  <si>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</si>
  <si>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</si>
  <si>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</si>
  <si>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</si>
  <si>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</si>
  <si>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</si>
  <si>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</si>
  <si>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</si>
  <si>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</si>
  <si>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</si>
  <si>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</si>
  <si>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</si>
  <si>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</si>
  <si>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</si>
  <si>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</si>
  <si>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</si>
  <si>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</si>
  <si>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</si>
  <si>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</si>
  <si>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</si>
  <si>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</si>
  <si>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</si>
  <si>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</si>
  <si>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</si>
  <si>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</si>
  <si>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</si>
  <si>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</si>
  <si>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</si>
  <si>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</si>
  <si>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</si>
  <si>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</si>
  <si>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</si>
  <si>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</si>
  <si>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</si>
  <si>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</si>
  <si>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</si>
  <si>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</si>
  <si>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</si>
  <si>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</si>
  <si>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</si>
  <si>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</si>
  <si>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</si>
  <si>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</si>
  <si>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</si>
  <si>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</si>
  <si>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</si>
  <si>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</si>
  <si>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</si>
  <si>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</si>
  <si>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</si>
  <si>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</si>
  <si>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</si>
  <si>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</si>
  <si>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</si>
  <si>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</si>
  <si>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</si>
  <si>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</si>
  <si>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</si>
  <si>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</si>
  <si>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</si>
  <si>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</si>
  <si>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</si>
  <si>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</si>
  <si>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</si>
  <si>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</si>
  <si>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</si>
  <si>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</si>
  <si>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</si>
  <si>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</si>
  <si>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</si>
  <si>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</si>
  <si>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</si>
  <si>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</si>
  <si>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</si>
  <si>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</si>
  <si>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</si>
  <si>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</si>
  <si>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</si>
  <si>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</si>
  <si>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</si>
  <si>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</si>
  <si>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</si>
  <si>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</si>
  <si>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</si>
  <si>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</si>
  <si>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</si>
  <si>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</si>
  <si>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</si>
  <si>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</si>
  <si>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</si>
  <si>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</si>
  <si>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</si>
  <si>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</si>
  <si>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</si>
  <si>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</si>
  <si>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</si>
  <si>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</si>
  <si>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</si>
  <si>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</si>
  <si>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</si>
  <si>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</si>
  <si>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</si>
  <si>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</si>
  <si>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</si>
  <si>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</si>
  <si>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</si>
  <si>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</si>
  <si>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</si>
  <si>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</si>
  <si>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</si>
  <si>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</si>
  <si>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</si>
  <si>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</si>
  <si>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</si>
  <si>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</si>
  <si>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</si>
  <si>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</si>
  <si>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</si>
  <si>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</si>
  <si>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</si>
  <si>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</si>
  <si>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</si>
  <si>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</si>
  <si>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</si>
  <si>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</si>
  <si>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</si>
  <si>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</si>
  <si>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</si>
  <si>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</si>
  <si>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</si>
  <si>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</si>
  <si>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</si>
  <si>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</si>
  <si>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</si>
  <si>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</si>
  <si>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</si>
  <si>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</si>
  <si>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</si>
  <si>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</si>
  <si>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</si>
  <si>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</si>
  <si>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</si>
  <si>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</si>
  <si>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</si>
  <si>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</si>
  <si>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</si>
  <si>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</si>
  <si>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</si>
  <si>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</si>
  <si>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</si>
  <si>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</si>
  <si>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</si>
  <si>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</si>
  <si>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</si>
  <si>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</si>
  <si>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</si>
  <si>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</si>
  <si>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</si>
  <si>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</si>
  <si>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</si>
  <si>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</si>
  <si>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</si>
  <si>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</si>
  <si>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</si>
  <si>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</si>
  <si>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</si>
  <si>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</si>
  <si>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</si>
  <si>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</si>
  <si>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</si>
  <si>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</si>
  <si>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</si>
  <si>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</si>
  <si>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</si>
  <si>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</si>
  <si>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</si>
  <si>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</si>
  <si>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</si>
  <si>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</si>
  <si>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</si>
  <si>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</si>
  <si>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</si>
  <si>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</si>
  <si>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</si>
  <si>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</si>
  <si>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</si>
  <si>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</si>
  <si>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</si>
  <si>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</si>
  <si>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</si>
  <si>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</si>
  <si>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</si>
  <si>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</si>
  <si>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</si>
  <si>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</si>
  <si>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</si>
  <si>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</si>
  <si>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</si>
  <si>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</si>
  <si>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</si>
  <si>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</si>
  <si>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</si>
  <si>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</si>
  <si>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</si>
  <si>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</si>
  <si>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</si>
  <si>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</si>
  <si>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</si>
  <si>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</si>
  <si>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</si>
  <si>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</si>
  <si>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</si>
  <si>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</si>
  <si>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</si>
  <si>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</si>
  <si>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</si>
  <si>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</si>
  <si>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</si>
  <si>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</si>
  <si>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</si>
  <si>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</si>
  <si>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</si>
  <si>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</si>
  <si>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</si>
  <si>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</si>
  <si>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</si>
  <si>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</si>
  <si>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</si>
  <si>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</si>
  <si>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</si>
  <si>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</si>
  <si>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</si>
  <si>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</si>
  <si>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</si>
  <si>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</si>
  <si>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</si>
  <si>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</si>
  <si>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</si>
  <si>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</si>
  <si>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</si>
  <si>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</si>
  <si>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</si>
  <si>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</si>
  <si>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</si>
  <si>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</si>
  <si>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</si>
  <si>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</si>
  <si>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</si>
  <si>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</si>
  <si>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</si>
  <si>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</si>
  <si>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</si>
  <si>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</si>
  <si>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</si>
  <si>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</si>
  <si>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</si>
  <si>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</si>
  <si>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</si>
  <si>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</si>
  <si>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</si>
  <si>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</si>
  <si>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</si>
  <si>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</si>
  <si>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</si>
  <si>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</si>
  <si>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</si>
  <si>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</si>
  <si>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</si>
  <si>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</si>
  <si>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</si>
  <si>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</si>
  <si>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</si>
  <si>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</si>
  <si>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</si>
  <si>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</si>
  <si>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</si>
  <si>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</si>
  <si>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</si>
  <si>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</si>
  <si>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</si>
  <si>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</si>
  <si>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</si>
  <si>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</si>
  <si>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</si>
  <si>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</si>
  <si>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</si>
  <si>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</si>
  <si>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</si>
  <si>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</si>
  <si>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</si>
  <si>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</si>
  <si>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</si>
  <si>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</si>
  <si>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</si>
  <si>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</si>
  <si>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</si>
  <si>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</si>
  <si>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</si>
  <si>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</si>
  <si>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</si>
  <si>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</si>
  <si>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</si>
  <si>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</si>
  <si>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</si>
  <si>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</si>
  <si>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</si>
  <si>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</si>
  <si>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</si>
  <si>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</si>
  <si>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</si>
  <si>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</si>
  <si>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</si>
  <si>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</si>
  <si>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</si>
  <si>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</si>
  <si>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</si>
  <si>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</si>
  <si>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</si>
  <si>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</si>
  <si>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</si>
  <si>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</si>
  <si>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</si>
  <si>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</si>
  <si>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</si>
  <si>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</si>
  <si>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</si>
  <si>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</si>
  <si>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</si>
  <si>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</si>
  <si>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</si>
  <si>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</si>
  <si>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</si>
  <si>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</si>
  <si>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</si>
  <si>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</si>
  <si>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</si>
  <si>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</si>
  <si>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</si>
  <si>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</si>
  <si>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</si>
  <si>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</si>
  <si>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</si>
  <si>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</si>
  <si>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</si>
  <si>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</si>
  <si>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</si>
  <si>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</si>
  <si>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</si>
  <si>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</si>
  <si>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</si>
  <si>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</si>
  <si>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</si>
  <si>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</si>
  <si>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</si>
  <si>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</si>
  <si>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</si>
  <si>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</si>
  <si>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</si>
  <si>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</si>
  <si>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</si>
  <si>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</si>
  <si>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</si>
  <si>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</si>
  <si>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</si>
  <si>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</si>
  <si>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</si>
  <si>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</si>
  <si>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</si>
  <si>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</si>
  <si>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</si>
  <si>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</si>
  <si>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</si>
  <si>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</si>
  <si>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</si>
  <si>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</si>
  <si>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</si>
  <si>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</si>
  <si>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</si>
  <si>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</si>
  <si>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</si>
  <si>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</si>
  <si>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</si>
  <si>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</si>
  <si>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</si>
  <si>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</si>
  <si>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</si>
  <si>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</si>
  <si>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</si>
  <si>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</si>
  <si>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</si>
  <si>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</si>
  <si>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</si>
  <si>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</si>
  <si>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</si>
  <si>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</si>
  <si>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</si>
  <si>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</si>
  <si>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</si>
  <si>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</si>
  <si>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</si>
  <si>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</si>
  <si>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</si>
  <si>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</si>
  <si>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</si>
  <si>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</si>
  <si>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</si>
  <si>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</si>
  <si>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</si>
  <si>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</si>
  <si>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</si>
  <si>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</si>
  <si>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</si>
  <si>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</si>
  <si>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</si>
  <si>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</si>
  <si>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</si>
  <si>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</si>
  <si>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</si>
  <si>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</si>
  <si>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</si>
  <si>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</si>
  <si>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</si>
  <si>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</si>
  <si>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</si>
  <si>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</si>
  <si>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</si>
  <si>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</si>
  <si>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</si>
  <si>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</si>
  <si>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</si>
  <si>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</si>
  <si>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</si>
  <si>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</si>
  <si>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</si>
  <si>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</si>
  <si>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</si>
  <si>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</si>
  <si>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</si>
  <si>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</si>
  <si>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</si>
  <si>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</si>
  <si>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</si>
  <si>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</si>
  <si>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</si>
  <si>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</si>
  <si>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</si>
  <si>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</si>
  <si>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</si>
  <si>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</si>
  <si>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</si>
  <si>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</si>
  <si>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</si>
  <si>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</si>
  <si>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</si>
  <si>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</si>
  <si>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</si>
  <si>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</si>
  <si>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</si>
  <si>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</si>
  <si>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</si>
  <si>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</si>
  <si>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</si>
  <si>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</si>
  <si>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</si>
  <si>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</si>
  <si>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</si>
  <si>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</si>
  <si>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</si>
  <si>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</si>
  <si>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</si>
  <si>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</si>
  <si>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</si>
  <si>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</si>
  <si>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</si>
  <si>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</si>
  <si>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</si>
  <si>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</si>
  <si>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</si>
  <si>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</si>
  <si>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</si>
  <si>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</si>
  <si>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</si>
  <si>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</si>
  <si>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</si>
  <si>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</si>
  <si>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</si>
  <si>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</si>
  <si>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</si>
  <si>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</si>
  <si>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</si>
  <si>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</si>
  <si>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</si>
  <si>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</si>
  <si>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</si>
  <si>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</si>
  <si>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</si>
  <si>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</si>
  <si>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</si>
  <si>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</si>
  <si>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</si>
  <si>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</si>
  <si>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</si>
  <si>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</si>
  <si>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</si>
  <si>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</si>
  <si>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</si>
  <si>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</si>
  <si>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</si>
  <si>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</si>
  <si>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</si>
  <si>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</si>
  <si>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</si>
  <si>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</si>
  <si>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</si>
  <si>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</si>
  <si>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</si>
  <si>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</si>
  <si>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</si>
  <si>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</si>
  <si>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</si>
  <si>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</si>
  <si>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</si>
  <si>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</si>
  <si>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</si>
  <si>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</si>
  <si>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</si>
  <si>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</si>
  <si>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</si>
  <si>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</si>
  <si>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</si>
  <si>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</si>
  <si>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</si>
  <si>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</si>
  <si>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</si>
  <si>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</si>
  <si>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</si>
  <si>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</si>
  <si>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</si>
  <si>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</si>
  <si>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</si>
  <si>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</si>
  <si>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</si>
  <si>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</si>
  <si>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</si>
  <si>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</si>
  <si>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</si>
  <si>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</si>
  <si>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</si>
  <si>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</si>
  <si>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</si>
  <si>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</si>
  <si>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</si>
  <si>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</si>
  <si>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</si>
  <si>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</si>
  <si>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</si>
  <si>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</si>
  <si>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</si>
  <si>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</si>
  <si>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</si>
  <si>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</si>
  <si>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</si>
  <si>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</si>
  <si>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</si>
  <si>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</si>
  <si>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</si>
  <si>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</si>
  <si>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</si>
  <si>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</si>
  <si>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</si>
  <si>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</si>
  <si>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</si>
  <si>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</si>
  <si>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</si>
  <si>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</si>
  <si>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</si>
  <si>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</si>
  <si>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</si>
  <si>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</si>
  <si>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</si>
  <si>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</si>
  <si>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</si>
  <si>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</si>
  <si>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</si>
  <si>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</si>
  <si>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</si>
  <si>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</si>
  <si>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</si>
  <si>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</si>
  <si>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</si>
  <si>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</si>
  <si>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</si>
  <si>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</si>
  <si>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</si>
  <si>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</si>
  <si>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</si>
  <si>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</si>
  <si>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</si>
  <si>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</si>
  <si>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</si>
  <si>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</si>
  <si>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</si>
  <si>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</si>
  <si>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</si>
  <si>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</si>
  <si>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</si>
  <si>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</si>
  <si>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</si>
  <si>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</si>
  <si>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</si>
  <si>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</si>
  <si>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</si>
  <si>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</si>
  <si>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</si>
  <si>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</si>
  <si>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</si>
  <si>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</si>
  <si>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</si>
  <si>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</si>
  <si>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</si>
  <si>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</si>
  <si>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</si>
  <si>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</si>
  <si>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</si>
  <si>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</si>
  <si>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</si>
  <si>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</si>
  <si>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</si>
  <si>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</si>
  <si>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</si>
  <si>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</si>
  <si>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</si>
  <si>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</si>
  <si>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</si>
  <si>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</si>
  <si>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</si>
  <si>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</si>
  <si>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</si>
  <si>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</si>
  <si>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</si>
  <si>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</si>
  <si>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</si>
  <si>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</si>
  <si>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</si>
  <si>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</si>
  <si>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</si>
  <si>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</si>
  <si>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</si>
  <si>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</si>
  <si>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</si>
  <si>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</si>
  <si>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</si>
  <si>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</si>
  <si>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</si>
  <si>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</si>
  <si>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</si>
  <si>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</si>
  <si>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</si>
  <si>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</si>
  <si>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</si>
  <si>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</si>
  <si>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</si>
  <si>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</si>
  <si>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</si>
  <si>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</si>
  <si>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</si>
  <si>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</si>
  <si>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</si>
  <si>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</si>
  <si>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</si>
  <si>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</si>
  <si>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</si>
  <si>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</si>
  <si>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</si>
  <si>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</si>
  <si>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</si>
  <si>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</si>
  <si>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</si>
  <si>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</si>
  <si>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</si>
  <si>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</si>
  <si>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</si>
  <si>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</si>
  <si>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</si>
  <si>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</si>
  <si>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</si>
  <si>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</si>
  <si>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</si>
  <si>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</si>
  <si>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</si>
  <si>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</si>
  <si>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</si>
  <si>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</si>
  <si>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</si>
  <si>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</si>
  <si>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</si>
  <si>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</si>
  <si>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</si>
  <si>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</si>
  <si>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</si>
  <si>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</si>
  <si>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</si>
  <si>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</si>
  <si>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</si>
  <si>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</si>
  <si>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</si>
  <si>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</si>
  <si>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</si>
  <si>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</si>
  <si>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</si>
  <si>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</si>
  <si>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</si>
  <si>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</si>
  <si>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</si>
  <si>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</si>
  <si>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</si>
  <si>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</si>
  <si>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</si>
  <si>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</si>
  <si>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</si>
  <si>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</si>
  <si>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</si>
  <si>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</si>
  <si>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</si>
  <si>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</si>
  <si>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</si>
  <si>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</si>
  <si>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</si>
  <si>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</si>
  <si>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</si>
  <si>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</si>
  <si>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</si>
  <si>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</si>
  <si>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</si>
  <si>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</si>
  <si>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</si>
  <si>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</si>
  <si>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</si>
  <si>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</si>
  <si>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</si>
  <si>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</si>
  <si>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</si>
  <si>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</si>
  <si>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</si>
  <si>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</si>
  <si>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</si>
  <si>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</si>
  <si>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</si>
  <si>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</si>
  <si>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</si>
  <si>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</si>
  <si>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</si>
  <si>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</si>
  <si>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</si>
  <si>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</si>
  <si>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</si>
  <si>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</si>
  <si>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</si>
  <si>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</si>
  <si>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</si>
  <si>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</si>
  <si>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</si>
  <si>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</si>
  <si>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</si>
  <si>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</si>
  <si>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</si>
  <si>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</si>
  <si>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</si>
  <si>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</si>
  <si>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</si>
  <si>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</si>
  <si>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</si>
  <si>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</si>
  <si>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</si>
  <si>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</si>
  <si>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</si>
  <si>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</si>
  <si>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</si>
  <si>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</si>
  <si>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</si>
  <si>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</si>
  <si>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</si>
  <si>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</si>
  <si>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</si>
  <si>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</si>
  <si>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</si>
  <si>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</si>
  <si>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</si>
  <si>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</si>
  <si>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</si>
  <si>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</si>
  <si>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</si>
  <si>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</si>
  <si>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</si>
  <si>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</si>
  <si>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</si>
  <si>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</si>
  <si>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</si>
  <si>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</si>
  <si>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</si>
  <si>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</si>
  <si>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</si>
  <si>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</si>
  <si>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</si>
  <si>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</si>
  <si>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</si>
  <si>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</si>
  <si>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</si>
  <si>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</si>
  <si>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</si>
  <si>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</si>
  <si>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</si>
  <si>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</si>
  <si>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</si>
  <si>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</si>
  <si>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</si>
  <si>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</si>
  <si>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</si>
  <si>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</si>
  <si>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</si>
  <si>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</si>
  <si>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</si>
  <si>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</si>
  <si>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</si>
  <si>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</si>
  <si>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</si>
  <si>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</si>
  <si>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</si>
  <si>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</si>
  <si>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</si>
  <si>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</si>
  <si>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</si>
  <si>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</si>
  <si>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</si>
  <si>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</si>
  <si>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</si>
  <si>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</si>
  <si>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</si>
  <si>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</si>
  <si>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</si>
  <si>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</si>
  <si>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</si>
  <si>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</si>
  <si>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</si>
  <si>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</si>
  <si>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</si>
  <si>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</si>
  <si>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</si>
  <si>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</si>
  <si>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</si>
  <si>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</si>
  <si>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</si>
  <si>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</si>
  <si>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</si>
  <si>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</si>
  <si>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</si>
  <si>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</si>
  <si>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</si>
  <si>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</si>
  <si>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</si>
  <si>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</si>
  <si>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</si>
  <si>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</si>
  <si>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</si>
  <si>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</si>
  <si>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</si>
  <si>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</si>
  <si>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</si>
  <si>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</si>
  <si>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</si>
  <si>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</si>
  <si>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</si>
  <si>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</si>
  <si>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</si>
  <si>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</si>
  <si>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</si>
  <si>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</si>
  <si>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</si>
  <si>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</si>
  <si>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</si>
  <si>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</si>
  <si>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</si>
  <si>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</si>
  <si>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</si>
  <si>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</si>
  <si>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</si>
  <si>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</si>
  <si>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</si>
  <si>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</si>
  <si>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</si>
  <si>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</si>
  <si>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</si>
  <si>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</si>
  <si>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</si>
  <si>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</si>
  <si>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</si>
  <si>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</si>
  <si>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</si>
  <si>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</si>
  <si>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</si>
  <si>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</si>
  <si>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</si>
  <si>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</si>
  <si>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</si>
  <si>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</si>
  <si>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</si>
  <si>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</si>
  <si>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</si>
  <si>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</si>
  <si>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</si>
  <si>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</si>
  <si>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</si>
  <si>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</si>
  <si>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</si>
  <si>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</si>
  <si>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</si>
  <si>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</si>
  <si>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</si>
  <si>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</si>
  <si>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</si>
  <si>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</si>
  <si>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</si>
  <si>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</si>
  <si>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</si>
  <si>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</si>
  <si>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</si>
  <si>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</si>
  <si>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</si>
  <si>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</si>
  <si>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</si>
  <si>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</si>
  <si>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</si>
  <si>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</si>
  <si>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</si>
  <si>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</si>
  <si>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</si>
  <si>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</si>
  <si>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</si>
  <si>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</si>
  <si>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</si>
  <si>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</si>
  <si>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</si>
  <si>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</si>
  <si>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</si>
  <si>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</si>
  <si>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</si>
  <si>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</si>
  <si>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</si>
  <si>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</si>
  <si>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</si>
  <si>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</si>
  <si>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</si>
  <si>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</si>
  <si>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</si>
  <si>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</si>
  <si>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</si>
  <si>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</si>
  <si>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</si>
  <si>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</si>
  <si>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</si>
  <si>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</si>
  <si>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</si>
  <si>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</si>
  <si>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</si>
  <si>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</si>
  <si>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</si>
  <si>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</si>
  <si>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</si>
  <si>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</si>
  <si>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</si>
  <si>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</si>
  <si>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</si>
  <si>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</si>
  <si>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</si>
  <si>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</si>
  <si>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</si>
  <si>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</si>
  <si>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</si>
  <si>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</si>
  <si>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</si>
  <si>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</si>
  <si>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</si>
  <si>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</si>
  <si>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</si>
  <si>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</si>
  <si>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</si>
  <si>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</si>
  <si>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</si>
  <si>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</si>
  <si>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</si>
  <si>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</si>
  <si>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</si>
  <si>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</si>
  <si>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</si>
  <si>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</si>
  <si>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</si>
  <si>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</si>
  <si>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</si>
  <si>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</si>
  <si>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</si>
  <si>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</si>
  <si>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</si>
  <si>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</si>
  <si>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</si>
  <si>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</si>
  <si>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</si>
  <si>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</si>
  <si>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</si>
  <si>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</si>
  <si>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</si>
  <si>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</si>
  <si>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</si>
  <si>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</si>
  <si>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</si>
  <si>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</si>
  <si>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</si>
  <si>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</si>
  <si>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</si>
  <si>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</si>
  <si>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</si>
  <si>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</si>
  <si>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</si>
  <si>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</si>
  <si>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</si>
  <si>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</si>
  <si>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</si>
  <si>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</si>
  <si>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</si>
  <si>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</si>
  <si>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</si>
  <si>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</si>
  <si>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</si>
  <si>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</si>
  <si>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</si>
  <si>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</si>
  <si>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</si>
  <si>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</si>
  <si>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</si>
  <si>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</si>
  <si>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</si>
  <si>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</si>
  <si>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</si>
  <si>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</si>
  <si>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</si>
  <si>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</si>
  <si>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</si>
  <si>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</si>
  <si>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</si>
  <si>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</si>
  <si>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</si>
  <si>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</si>
  <si>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</si>
  <si>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</si>
  <si>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</si>
  <si>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</si>
  <si>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</si>
  <si>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</si>
  <si>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</si>
  <si>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</si>
  <si>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</si>
  <si>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</si>
  <si>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</si>
  <si>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</si>
  <si>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</si>
  <si>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</si>
  <si>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</si>
  <si>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</si>
  <si>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</si>
  <si>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</si>
  <si>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</si>
  <si>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</si>
  <si>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</si>
  <si>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</si>
  <si>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</si>
  <si>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</si>
  <si>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</si>
  <si>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</si>
  <si>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</si>
  <si>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</si>
  <si>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</si>
  <si>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</si>
  <si>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</si>
  <si>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</si>
  <si>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</si>
  <si>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</si>
  <si>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</si>
  <si>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</si>
  <si>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</si>
  <si>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</si>
  <si>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</si>
  <si>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</si>
  <si>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</si>
  <si>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</si>
  <si>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</si>
  <si>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</si>
  <si>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</si>
  <si>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</si>
  <si>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</si>
  <si>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</si>
  <si>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</si>
  <si>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</si>
  <si>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</si>
  <si>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</si>
  <si>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</si>
  <si>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</si>
  <si>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</si>
  <si>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</si>
  <si>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</si>
  <si>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</si>
  <si>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</si>
  <si>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</si>
  <si>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</si>
  <si>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</si>
  <si>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</si>
  <si>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</si>
  <si>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</si>
  <si>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</si>
  <si>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</si>
  <si>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</si>
  <si>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</si>
  <si>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</si>
  <si>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</si>
  <si>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</si>
  <si>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</si>
  <si>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</si>
  <si>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</si>
  <si>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</si>
  <si>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</si>
  <si>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</si>
  <si>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</si>
  <si>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</si>
  <si>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</si>
  <si>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</si>
  <si>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</si>
  <si>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</si>
  <si>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</si>
  <si>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</si>
  <si>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</si>
  <si>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</si>
  <si>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</si>
  <si>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</si>
  <si>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</si>
  <si>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</si>
  <si>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</si>
  <si>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</si>
  <si>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</si>
  <si>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</si>
  <si>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</si>
  <si>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</si>
  <si>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</si>
  <si>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</si>
  <si>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</si>
  <si>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</si>
  <si>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</si>
  <si>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</si>
  <si>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</si>
  <si>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</si>
  <si>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</si>
  <si>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</si>
  <si>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</si>
  <si>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</si>
  <si>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</si>
  <si>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</si>
  <si>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</si>
  <si>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</si>
  <si>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</si>
  <si>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</si>
  <si>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</si>
  <si>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</si>
  <si>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</si>
  <si>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</si>
  <si>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</si>
  <si>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</si>
  <si>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</si>
  <si>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</si>
  <si>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</si>
  <si>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</si>
  <si>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</si>
  <si>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</si>
  <si>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</si>
  <si>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</si>
  <si>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</si>
  <si>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</si>
  <si>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</si>
  <si>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</si>
  <si>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</si>
  <si>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</si>
  <si>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</si>
  <si>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</si>
  <si>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</si>
  <si>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</si>
  <si>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</si>
  <si>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</si>
  <si>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</si>
  <si>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</si>
  <si>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</si>
  <si>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</si>
  <si>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</si>
  <si>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</si>
  <si>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</si>
  <si>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</si>
  <si>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</si>
  <si>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</si>
  <si>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</si>
  <si>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</si>
  <si>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</si>
  <si>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</si>
  <si>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</si>
  <si>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</si>
  <si>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</si>
  <si>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</si>
  <si>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</si>
  <si>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</si>
  <si>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</si>
  <si>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</si>
  <si>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</si>
  <si>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</si>
  <si>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</si>
  <si>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</si>
  <si>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</si>
  <si>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</si>
  <si>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</si>
  <si>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</si>
  <si>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</si>
  <si>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</si>
  <si>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</si>
  <si>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</si>
  <si>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</si>
  <si>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</si>
  <si>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</si>
  <si>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</si>
  <si>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</si>
  <si>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</si>
  <si>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</si>
  <si>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</si>
  <si>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</si>
  <si>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</si>
  <si>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</si>
  <si>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</si>
  <si>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</si>
  <si>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</si>
  <si>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</si>
  <si>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</si>
  <si>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</si>
  <si>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</si>
  <si>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</si>
  <si>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</si>
  <si>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</si>
  <si>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</si>
  <si>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</si>
  <si>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</si>
  <si>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</si>
  <si>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</si>
  <si>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</si>
  <si>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</si>
  <si>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</si>
  <si>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</si>
  <si>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</si>
  <si>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</si>
  <si>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</si>
  <si>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</si>
  <si>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</si>
  <si>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</si>
  <si>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</si>
  <si>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</si>
  <si>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</si>
  <si>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</si>
  <si>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</si>
  <si>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</si>
  <si>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</si>
  <si>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</si>
  <si>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</si>
  <si>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</si>
  <si>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</si>
  <si>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</si>
  <si>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</si>
  <si>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</si>
  <si>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</si>
  <si>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</si>
  <si>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</si>
  <si>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</si>
  <si>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</si>
  <si>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</si>
  <si>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</si>
  <si>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</si>
  <si>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</si>
  <si>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</si>
  <si>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</si>
  <si>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</si>
  <si>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</si>
  <si>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</si>
  <si>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</si>
  <si>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</si>
  <si>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</si>
  <si>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</si>
  <si>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</si>
  <si>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</si>
  <si>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</si>
  <si>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</si>
  <si>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</si>
  <si>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</si>
  <si>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</si>
  <si>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</si>
  <si>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</si>
  <si>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</si>
  <si>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</si>
  <si>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</si>
  <si>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</si>
  <si>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</si>
  <si>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</si>
  <si>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</si>
  <si>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</si>
  <si>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</si>
  <si>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</si>
  <si>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</si>
  <si>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</si>
  <si>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</si>
  <si>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</si>
  <si>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</si>
  <si>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</si>
  <si>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</si>
  <si>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</si>
  <si>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</si>
  <si>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</si>
  <si>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</si>
  <si>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</si>
  <si>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</si>
  <si>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</si>
  <si>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</si>
  <si>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</si>
  <si>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</si>
  <si>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</si>
  <si>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</si>
  <si>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</si>
  <si>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</si>
  <si>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</si>
  <si>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</si>
  <si>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</si>
  <si>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</si>
  <si>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</si>
  <si>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</si>
  <si>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</si>
  <si>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</si>
  <si>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</si>
  <si>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</si>
  <si>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</si>
  <si>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</si>
  <si>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</si>
  <si>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</si>
  <si>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</si>
  <si>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</si>
  <si>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</si>
  <si>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</si>
  <si>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</si>
  <si>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</si>
  <si>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</si>
  <si>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</si>
  <si>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</si>
  <si>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</si>
  <si>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</si>
  <si>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</si>
  <si>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</si>
  <si>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</si>
  <si>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</si>
  <si>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</si>
  <si>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</si>
  <si>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</si>
  <si>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</si>
  <si>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</si>
  <si>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</si>
  <si>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</si>
  <si>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</si>
  <si>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</si>
  <si>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</si>
  <si>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</si>
  <si>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</si>
  <si>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</si>
  <si>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</si>
  <si>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</si>
  <si>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</si>
  <si>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</si>
  <si>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</si>
  <si>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</si>
  <si>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</si>
  <si>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</si>
  <si>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</si>
  <si>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</si>
  <si>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</si>
  <si>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</si>
  <si>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</si>
  <si>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</si>
  <si>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</si>
  <si>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</si>
  <si>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</si>
  <si>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</si>
  <si>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</si>
  <si>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</si>
  <si>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</si>
  <si>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</si>
  <si>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</si>
  <si>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</si>
  <si>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</si>
  <si>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</si>
  <si>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</si>
  <si>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</si>
  <si>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</si>
  <si>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</si>
  <si>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</si>
  <si>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</si>
  <si>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</si>
  <si>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</si>
  <si>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</si>
  <si>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</si>
  <si>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</si>
  <si>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</si>
  <si>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</si>
  <si>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</si>
  <si>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</si>
  <si>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</si>
  <si>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</si>
  <si>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</si>
  <si>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</si>
  <si>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</si>
  <si>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</si>
  <si>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</si>
  <si>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</si>
  <si>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</si>
  <si>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</si>
  <si>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</si>
  <si>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</si>
  <si>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</si>
  <si>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</si>
  <si>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</si>
  <si>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</si>
  <si>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</si>
  <si>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</si>
  <si>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</si>
  <si>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</si>
  <si>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</si>
  <si>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</si>
  <si>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</si>
  <si>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</si>
  <si>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</si>
  <si>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</si>
  <si>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</si>
  <si>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</si>
  <si>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</si>
  <si>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</si>
  <si>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</si>
  <si>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</si>
  <si>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</si>
  <si>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</si>
  <si>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</si>
  <si>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</si>
  <si>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</si>
  <si>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</si>
  <si>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</si>
  <si>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</si>
  <si>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</si>
  <si>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</si>
  <si>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</si>
  <si>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</si>
  <si>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</si>
  <si>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</si>
  <si>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</si>
  <si>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</si>
  <si>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</si>
  <si>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</si>
  <si>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</si>
  <si>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</si>
  <si>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</si>
  <si>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</si>
  <si>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</si>
  <si>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</si>
  <si>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</si>
  <si>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</si>
  <si>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</si>
  <si>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</si>
  <si>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</si>
  <si>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</si>
  <si>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</si>
  <si>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</si>
  <si>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</si>
  <si>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</si>
  <si>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</si>
  <si>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</si>
  <si>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</si>
  <si>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</si>
  <si>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</si>
  <si>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</si>
  <si>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</si>
  <si>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</si>
  <si>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</si>
  <si>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</si>
  <si>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</si>
  <si>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</si>
  <si>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</si>
  <si>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</si>
  <si>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</si>
  <si>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</si>
  <si>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</si>
  <si>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</si>
  <si>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</si>
  <si>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</si>
  <si>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</si>
  <si>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</si>
  <si>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</si>
  <si>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</si>
  <si>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</si>
  <si>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</si>
  <si>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</si>
  <si>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</si>
  <si>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</si>
  <si>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</si>
  <si>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</si>
  <si>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</si>
  <si>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</si>
  <si>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</si>
  <si>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</si>
  <si>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</si>
  <si>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</si>
  <si>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</si>
  <si>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</si>
  <si>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</si>
  <si>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</si>
  <si>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</si>
  <si>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</si>
  <si>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</si>
  <si>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</si>
  <si>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</si>
  <si>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</si>
  <si>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</si>
  <si>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</si>
  <si>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</si>
  <si>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</si>
  <si>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</si>
  <si>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</si>
  <si>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</si>
  <si>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</si>
  <si>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</si>
  <si>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</si>
  <si>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</si>
  <si>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</si>
  <si>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</si>
  <si>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</si>
  <si>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</si>
  <si>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</si>
  <si>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</si>
  <si>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</si>
  <si>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</si>
  <si>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</si>
  <si>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</si>
  <si>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</si>
  <si>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</si>
  <si>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</si>
  <si>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</si>
  <si>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</si>
  <si>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</si>
  <si>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</si>
  <si>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</si>
  <si>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</si>
  <si>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</si>
  <si>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</si>
  <si>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</si>
  <si>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</si>
  <si>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</si>
  <si>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</si>
  <si>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</si>
  <si>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</si>
  <si>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</si>
  <si>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</si>
  <si>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</si>
  <si>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</si>
  <si>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</si>
  <si>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</si>
  <si>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</si>
  <si>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</si>
  <si>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</si>
  <si>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</si>
  <si>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</si>
  <si>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</si>
  <si>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</si>
  <si>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</si>
  <si>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</si>
  <si>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</si>
  <si>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</si>
  <si>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</si>
  <si>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</si>
  <si>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</si>
  <si>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</si>
  <si>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</si>
  <si>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</si>
  <si>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</si>
  <si>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</si>
  <si>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</si>
  <si>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</si>
  <si>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</si>
  <si>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</si>
  <si>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</si>
  <si>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</si>
  <si>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</si>
  <si>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</si>
  <si>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</si>
  <si>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</si>
  <si>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</si>
  <si>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</si>
  <si>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</si>
  <si>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</si>
  <si>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</si>
  <si>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</si>
  <si>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</si>
  <si>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</si>
  <si>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</si>
  <si>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</si>
  <si>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</si>
  <si>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</si>
  <si>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</si>
  <si>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</si>
  <si>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</si>
  <si>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</si>
  <si>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</si>
  <si>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</si>
  <si>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</si>
  <si>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</si>
  <si>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</si>
  <si>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</si>
  <si>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</si>
  <si>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</si>
  <si>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</si>
  <si>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</si>
  <si>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</si>
  <si>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</si>
  <si>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</si>
  <si>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</si>
  <si>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</si>
  <si>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</si>
  <si>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</si>
  <si>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</si>
  <si>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</si>
  <si>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</si>
  <si>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</si>
  <si>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</si>
  <si>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</si>
  <si>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</si>
  <si>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</si>
  <si>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</si>
  <si>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</si>
  <si>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</si>
  <si>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</si>
  <si>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</si>
  <si>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</si>
  <si>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</si>
  <si>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</si>
  <si>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</si>
  <si>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</si>
  <si>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</si>
  <si>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</si>
  <si>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</si>
  <si>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</si>
  <si>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</si>
  <si>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</si>
  <si>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</si>
  <si>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</si>
  <si>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</si>
  <si>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</si>
  <si>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</si>
  <si>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</si>
  <si>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</si>
  <si>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</si>
  <si>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</si>
  <si>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</si>
  <si>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</si>
  <si>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</si>
  <si>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</si>
  <si>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</si>
  <si>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</si>
  <si>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</si>
  <si>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</si>
  <si>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</si>
  <si>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</si>
  <si>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</si>
  <si>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</si>
  <si>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</si>
  <si>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</si>
  <si>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</si>
  <si>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</si>
  <si>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</si>
  <si>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</si>
  <si>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</si>
  <si>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</si>
  <si>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</si>
  <si>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</si>
  <si>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</si>
  <si>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</si>
  <si>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</si>
  <si>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</si>
  <si>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</si>
  <si>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</si>
  <si>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</si>
  <si>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</si>
  <si>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</si>
  <si>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</si>
  <si>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</si>
  <si>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</si>
  <si>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</si>
  <si>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</si>
  <si>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</si>
  <si>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</si>
  <si>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</si>
  <si>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</si>
  <si>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</si>
  <si>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</si>
  <si>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</si>
  <si>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</si>
  <si>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</si>
  <si>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</si>
  <si>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</si>
  <si>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</si>
  <si>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</si>
  <si>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</si>
  <si>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</si>
  <si>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</si>
  <si>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</si>
  <si>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</si>
  <si>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</si>
  <si>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</si>
  <si>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</si>
  <si>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</si>
  <si>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</si>
  <si>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</si>
  <si>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</si>
  <si>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</si>
  <si>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</si>
  <si>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</si>
  <si>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</si>
  <si>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</si>
  <si>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</si>
  <si>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</si>
  <si>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</si>
  <si>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</si>
  <si>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</si>
  <si>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</si>
  <si>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</si>
  <si>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</si>
  <si>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</si>
  <si>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</si>
  <si>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</si>
  <si>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</si>
  <si>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</si>
  <si>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</si>
  <si>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</si>
  <si>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</si>
  <si>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</si>
  <si>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</si>
  <si>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</si>
  <si>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</si>
  <si>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</si>
  <si>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</si>
  <si>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</si>
  <si>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</si>
  <si>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</si>
  <si>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</si>
  <si>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</si>
  <si>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</si>
  <si>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</si>
  <si>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</si>
  <si>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</si>
  <si>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</si>
  <si>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</si>
  <si>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</si>
  <si>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</si>
  <si>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</si>
  <si>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</si>
  <si>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</si>
  <si>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</si>
  <si>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</si>
  <si>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</si>
  <si>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</si>
  <si>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</si>
  <si>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</si>
  <si>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</si>
  <si>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</si>
  <si>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</si>
  <si>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</si>
  <si>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</si>
  <si>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</si>
  <si>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</si>
  <si>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</si>
  <si>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</si>
  <si>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</si>
  <si>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</si>
  <si>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</si>
  <si>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</si>
  <si>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</si>
  <si>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</si>
  <si>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</si>
  <si>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</si>
  <si>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</si>
  <si>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</si>
  <si>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</si>
  <si>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</si>
  <si>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</si>
  <si>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</si>
  <si>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</si>
  <si>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</si>
  <si>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</si>
  <si>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</si>
  <si>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</si>
  <si>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</si>
  <si>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</si>
  <si>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</si>
  <si>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</si>
  <si>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</si>
  <si>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</si>
  <si>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</si>
  <si>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</si>
  <si>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</si>
  <si>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</si>
  <si>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</si>
  <si>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</si>
  <si>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</si>
  <si>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</si>
  <si>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</si>
  <si>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</si>
  <si>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</si>
  <si>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</si>
  <si>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</si>
  <si>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</si>
  <si>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</si>
  <si>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</si>
  <si>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</si>
  <si>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</si>
  <si>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</si>
  <si>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</si>
  <si>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</si>
  <si>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</si>
  <si>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</si>
  <si>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</si>
  <si>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</si>
  <si>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</si>
  <si>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</si>
  <si>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</si>
  <si>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</si>
  <si>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</si>
  <si>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</si>
  <si>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</si>
  <si>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</si>
  <si>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</si>
  <si>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</si>
  <si>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</si>
  <si>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</si>
  <si>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</si>
  <si>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</si>
  <si>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</si>
  <si>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</si>
  <si>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</si>
  <si>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</si>
  <si>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</si>
  <si>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</si>
  <si>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</si>
  <si>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</si>
  <si>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</si>
  <si>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</si>
  <si>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</si>
  <si>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</si>
  <si>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</si>
  <si>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</si>
  <si>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</si>
  <si>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</si>
  <si>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</si>
  <si>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</si>
  <si>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</si>
  <si>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</si>
  <si>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</si>
  <si>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</si>
  <si>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</si>
  <si>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</si>
  <si>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</si>
  <si>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</si>
  <si>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</si>
  <si>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</si>
  <si>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</si>
  <si>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</si>
  <si>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</si>
  <si>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</si>
  <si>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</si>
  <si>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</si>
  <si>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</si>
  <si>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</si>
  <si>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</si>
  <si>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</si>
  <si>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</si>
  <si>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</si>
  <si>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</si>
  <si>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</si>
  <si>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</si>
  <si>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</si>
  <si>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</si>
  <si>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</si>
  <si>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</si>
  <si>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</si>
  <si>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</si>
  <si>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</si>
  <si>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</si>
  <si>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</si>
  <si>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</si>
  <si>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</si>
  <si>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</si>
  <si>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</si>
  <si>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</si>
  <si>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</si>
  <si>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</si>
  <si>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</si>
  <si>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</si>
  <si>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</si>
  <si>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</si>
  <si>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</si>
  <si>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</si>
  <si>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</si>
  <si>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</si>
  <si>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</si>
  <si>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</si>
  <si>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</si>
  <si>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</si>
  <si>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</si>
  <si>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</si>
  <si>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</si>
  <si>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</si>
  <si>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</si>
  <si>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</si>
  <si>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</si>
  <si>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</si>
  <si>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</si>
  <si>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</si>
  <si>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</si>
  <si>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</si>
  <si>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</si>
  <si>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</si>
  <si>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</si>
  <si>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</si>
  <si>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</si>
  <si>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</si>
  <si>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</si>
  <si>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</si>
  <si>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</si>
  <si>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</si>
  <si>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</si>
  <si>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</si>
  <si>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</si>
  <si>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</si>
  <si>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</si>
  <si>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</si>
  <si>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</si>
  <si>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</si>
  <si>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</si>
  <si>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</si>
  <si>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</si>
  <si>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</si>
  <si>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</si>
  <si>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</si>
  <si>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</si>
  <si>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</si>
  <si>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</si>
  <si>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</si>
  <si>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</si>
  <si>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</si>
  <si>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</si>
  <si>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</si>
  <si>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</si>
  <si>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</si>
  <si>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</si>
  <si>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</si>
  <si>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</si>
  <si>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</si>
  <si>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</si>
  <si>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</si>
  <si>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</si>
  <si>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</si>
  <si>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</si>
  <si>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</si>
  <si>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</si>
  <si>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</si>
  <si>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</si>
  <si>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</si>
  <si>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</si>
  <si>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</si>
  <si>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</si>
  <si>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</si>
  <si>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</si>
  <si>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</si>
  <si>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</si>
  <si>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</si>
  <si>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</si>
  <si>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</si>
  <si>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</si>
  <si>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</si>
  <si>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</si>
  <si>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</si>
  <si>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</si>
  <si>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</si>
  <si>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</si>
  <si>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</si>
  <si>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</si>
  <si>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</si>
  <si>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</si>
  <si>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</si>
  <si>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</si>
  <si>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</si>
  <si>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</si>
  <si>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</si>
  <si>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</si>
  <si>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</si>
  <si>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</si>
  <si>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</si>
  <si>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</si>
  <si>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</si>
  <si>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</si>
  <si>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</si>
  <si>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</si>
  <si>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</si>
  <si>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</si>
  <si>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</si>
  <si>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</si>
  <si>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</si>
  <si>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</si>
  <si>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</si>
  <si>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</si>
  <si>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</si>
  <si>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</si>
  <si>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</si>
  <si>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</si>
  <si>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</si>
  <si>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</si>
  <si>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</si>
  <si>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</si>
  <si>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</si>
  <si>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</si>
  <si>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</si>
  <si>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</si>
  <si>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</si>
  <si>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</si>
  <si>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</si>
  <si>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</si>
  <si>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</si>
  <si>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</si>
  <si>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</si>
  <si>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</si>
  <si>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</si>
  <si>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</si>
  <si>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</si>
  <si>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</si>
  <si>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</si>
  <si>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</si>
  <si>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</si>
  <si>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</si>
  <si>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</si>
  <si>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</si>
  <si>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</si>
  <si>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</si>
  <si>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</si>
  <si>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</si>
  <si>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</si>
  <si>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</si>
  <si>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</si>
  <si>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</si>
  <si>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</si>
  <si>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</si>
  <si>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</si>
  <si>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</si>
  <si>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</si>
  <si>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</si>
  <si>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</si>
  <si>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</si>
  <si>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</si>
  <si>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</si>
  <si>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</si>
  <si>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</si>
  <si>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</si>
  <si>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</si>
  <si>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</si>
  <si>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</si>
  <si>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</si>
  <si>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</si>
  <si>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</si>
  <si>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</si>
  <si>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</si>
  <si>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</si>
  <si>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</si>
  <si>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</si>
  <si>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</si>
  <si>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</si>
  <si>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</si>
  <si>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</si>
  <si>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</si>
  <si>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</si>
  <si>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</si>
  <si>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</si>
  <si>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</si>
  <si>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</si>
  <si>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</si>
  <si>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</si>
  <si>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</si>
  <si>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</si>
  <si>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</si>
  <si>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</si>
  <si>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</si>
  <si>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</si>
  <si>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</si>
  <si>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</si>
  <si>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</si>
  <si>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</si>
  <si>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</si>
  <si>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</si>
  <si>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</si>
  <si>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</si>
  <si>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</si>
  <si>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</si>
  <si>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</si>
  <si>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</si>
  <si>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</si>
  <si>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</si>
  <si>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</si>
  <si>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</si>
  <si>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</si>
  <si>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</si>
  <si>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</si>
  <si>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</si>
  <si>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</si>
  <si>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</si>
  <si>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</si>
  <si>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</si>
  <si>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</si>
  <si>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</si>
  <si>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</si>
  <si>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</si>
  <si>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</si>
  <si>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</si>
  <si>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</si>
  <si>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</si>
  <si>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</si>
  <si>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</si>
  <si>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</si>
  <si>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</si>
  <si>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</si>
  <si>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</si>
  <si>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</si>
  <si>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</si>
  <si>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</si>
  <si>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</si>
  <si>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</si>
  <si>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</si>
  <si>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</si>
  <si>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</si>
  <si>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</si>
  <si>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</si>
  <si>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</si>
  <si>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</si>
  <si>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</si>
  <si>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</si>
  <si>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</si>
  <si>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</si>
  <si>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</si>
  <si>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</si>
  <si>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</si>
  <si>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</si>
  <si>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</si>
  <si>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</si>
  <si>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</si>
  <si>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</si>
  <si>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</si>
  <si>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</si>
  <si>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</si>
  <si>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</si>
  <si>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</si>
  <si>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</si>
  <si>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</si>
  <si>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</si>
  <si>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</si>
  <si>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</si>
  <si>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</si>
  <si>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</si>
  <si>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</si>
  <si>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</si>
  <si>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</si>
  <si>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</si>
  <si>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</si>
  <si>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</si>
  <si>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</si>
  <si>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</si>
  <si>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</si>
  <si>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</si>
  <si>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</si>
  <si>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</si>
  <si>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</si>
  <si>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</si>
  <si>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</si>
  <si>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</si>
  <si>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</si>
  <si>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</si>
  <si>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</si>
  <si>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</si>
  <si>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</si>
  <si>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</si>
  <si>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</si>
  <si>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</si>
  <si>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</si>
  <si>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</si>
  <si>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</si>
  <si>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</si>
  <si>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</si>
  <si>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</si>
  <si>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</si>
  <si>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</si>
  <si>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</si>
  <si>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</si>
  <si>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</si>
  <si>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</si>
  <si>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</si>
  <si>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</si>
  <si>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</si>
  <si>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</si>
  <si>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</si>
  <si>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</si>
  <si>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</si>
  <si>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</si>
  <si>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</si>
  <si>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</si>
  <si>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</si>
  <si>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</si>
  <si>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</si>
  <si>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</si>
  <si>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</si>
  <si>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</si>
  <si>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</si>
  <si>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</si>
  <si>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</si>
  <si>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</si>
  <si>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</si>
  <si>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</si>
  <si>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</si>
  <si>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</si>
  <si>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</si>
  <si>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</si>
  <si>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</si>
  <si>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</si>
  <si>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</si>
  <si>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</si>
  <si>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</si>
  <si>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</si>
  <si>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</si>
  <si>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</si>
  <si>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</si>
  <si>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</si>
  <si>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</si>
  <si>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</si>
  <si>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</si>
  <si>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</si>
  <si>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</si>
  <si>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</si>
  <si>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</si>
  <si>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</si>
  <si>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</si>
  <si>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</si>
  <si>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</si>
  <si>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</si>
  <si>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</si>
  <si>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</si>
  <si>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</si>
  <si>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</si>
  <si>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</si>
  <si>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</si>
  <si>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</si>
  <si>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</si>
  <si>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</si>
  <si>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</si>
  <si>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</si>
  <si>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</si>
  <si>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</si>
  <si>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</si>
  <si>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</si>
  <si>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</si>
  <si>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</si>
  <si>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</si>
  <si>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</si>
  <si>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</si>
  <si>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</si>
  <si>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</si>
  <si>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</si>
  <si>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</si>
  <si>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</si>
  <si>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</si>
  <si>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</si>
  <si>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</si>
  <si>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</si>
  <si>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</si>
  <si>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</si>
  <si>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</si>
  <si>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</si>
  <si>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</si>
  <si>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</si>
  <si>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</si>
  <si>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</si>
  <si>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</si>
  <si>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</si>
  <si>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</si>
  <si>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</si>
  <si>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</si>
  <si>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</si>
  <si>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</si>
  <si>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</si>
  <si>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</si>
  <si>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</si>
  <si>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</si>
  <si>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</si>
  <si>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</si>
  <si>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</si>
  <si>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</si>
  <si>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</si>
  <si>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</si>
  <si>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</si>
  <si>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</si>
  <si>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</si>
  <si>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</si>
  <si>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</si>
  <si>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</si>
  <si>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</si>
  <si>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</si>
  <si>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</si>
  <si>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</si>
  <si>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</si>
  <si>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</si>
  <si>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</si>
  <si>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</si>
  <si>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</si>
  <si>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</si>
  <si>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</si>
  <si>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</si>
  <si>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</si>
  <si>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</si>
  <si>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</si>
  <si>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</si>
  <si>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</si>
  <si>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</si>
  <si>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</si>
  <si>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</si>
  <si>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</si>
  <si>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</si>
  <si>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</si>
  <si>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</si>
  <si>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</si>
  <si>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</si>
  <si>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</si>
  <si>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</si>
  <si>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</si>
  <si>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</si>
  <si>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</si>
  <si>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</si>
  <si>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</si>
  <si>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</si>
  <si>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</si>
  <si>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</si>
  <si>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</si>
  <si>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</si>
  <si>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</si>
  <si>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</si>
  <si>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</si>
  <si>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</si>
  <si>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</si>
  <si>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</si>
  <si>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</si>
  <si>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</si>
  <si>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</si>
  <si>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</si>
  <si>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</si>
  <si>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</si>
  <si>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</si>
  <si>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</si>
  <si>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</si>
  <si>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</si>
  <si>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</si>
  <si>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</si>
  <si>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</si>
  <si>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</si>
  <si>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</si>
  <si>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</si>
  <si>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</si>
  <si>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</si>
  <si>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</si>
  <si>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</si>
  <si>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</si>
  <si>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</si>
  <si>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</si>
  <si>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</si>
  <si>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</si>
  <si>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</si>
  <si>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</si>
  <si>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</si>
  <si>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</si>
  <si>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</si>
  <si>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</si>
  <si>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</si>
  <si>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</si>
  <si>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</si>
  <si>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</si>
  <si>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</si>
  <si>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</si>
  <si>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</si>
  <si>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</si>
  <si>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</si>
  <si>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</si>
  <si>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</si>
  <si>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</si>
  <si>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</si>
  <si>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</si>
  <si>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</si>
  <si>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</si>
  <si>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</si>
  <si>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</si>
  <si>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</si>
  <si>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</si>
  <si>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</si>
  <si>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</si>
  <si>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</si>
  <si>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</si>
  <si>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</si>
  <si>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</si>
  <si>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</si>
  <si>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</si>
  <si>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</si>
  <si>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</si>
  <si>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</si>
  <si>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</si>
  <si>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</si>
  <si>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</si>
  <si>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</si>
  <si>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</si>
  <si>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</si>
  <si>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</si>
  <si>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</si>
  <si>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</si>
  <si>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</si>
  <si>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</si>
  <si>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</si>
  <si>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</si>
  <si>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</si>
  <si>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</si>
  <si>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</si>
  <si>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</si>
  <si>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</si>
  <si>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</si>
  <si>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</si>
  <si>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</si>
  <si>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</si>
  <si>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</si>
  <si>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</si>
  <si>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</si>
  <si>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</si>
  <si>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</si>
  <si>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</si>
  <si>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</si>
  <si>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</si>
  <si>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</si>
  <si>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</si>
  <si>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</si>
  <si>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</si>
  <si>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</si>
  <si>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</si>
  <si>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</si>
  <si>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</si>
  <si>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</si>
  <si>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</si>
  <si>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</si>
  <si>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</si>
  <si>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</si>
  <si>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</si>
  <si>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</si>
  <si>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</si>
  <si>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</si>
  <si>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</si>
  <si>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</si>
  <si>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</si>
  <si>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</si>
  <si>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</si>
  <si>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</si>
  <si>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</si>
  <si>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</si>
  <si>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</si>
  <si>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</si>
  <si>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</si>
  <si>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</si>
  <si>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</si>
  <si>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</si>
  <si>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</si>
  <si>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</si>
  <si>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</si>
  <si>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</si>
  <si>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</si>
  <si>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</si>
  <si>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</si>
  <si>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</si>
  <si>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</si>
  <si>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</si>
  <si>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</si>
  <si>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</si>
  <si>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</si>
  <si>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</si>
  <si>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</si>
  <si>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</si>
  <si>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</si>
  <si>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</si>
  <si>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</si>
  <si>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</si>
  <si>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</si>
  <si>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</si>
  <si>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</si>
  <si>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</si>
  <si>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</si>
  <si>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</si>
  <si>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</si>
  <si>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</si>
  <si>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</si>
  <si>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</si>
  <si>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</si>
  <si>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</si>
  <si>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</si>
  <si>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</si>
  <si>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</si>
  <si>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</si>
  <si>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</si>
  <si>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</si>
  <si>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</si>
  <si>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</si>
  <si>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</si>
  <si>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</si>
  <si>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</si>
  <si>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</si>
  <si>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</si>
  <si>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</si>
  <si>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</si>
  <si>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</si>
  <si>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</si>
  <si>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</si>
  <si>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</si>
  <si>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</si>
  <si>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</si>
  <si>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</si>
  <si>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</si>
  <si>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</si>
  <si>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</si>
  <si>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</si>
  <si>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</si>
  <si>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</si>
  <si>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</si>
  <si>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</si>
  <si>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</si>
  <si>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</si>
  <si>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</si>
  <si>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</si>
  <si>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</si>
  <si>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</si>
  <si>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</si>
  <si>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</si>
  <si>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</si>
  <si>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</si>
  <si>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</si>
  <si>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</si>
  <si>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</si>
  <si>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</si>
  <si>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</si>
  <si>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</si>
  <si>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</si>
  <si>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</si>
  <si>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</si>
  <si>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</si>
  <si>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</si>
  <si>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</si>
  <si>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</si>
  <si>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</si>
  <si>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</si>
  <si>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</si>
  <si>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</si>
  <si>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</si>
  <si>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</si>
  <si>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</si>
  <si>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</si>
  <si>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</si>
  <si>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</si>
  <si>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</si>
  <si>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</si>
  <si>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</si>
  <si>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</si>
  <si>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</si>
  <si>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</si>
  <si>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</si>
  <si>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</si>
  <si>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</si>
  <si>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</si>
  <si>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</si>
  <si>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</si>
  <si>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</si>
  <si>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</si>
  <si>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</si>
  <si>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</si>
  <si>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</si>
  <si>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</si>
  <si>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</si>
  <si>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</si>
  <si>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</si>
  <si>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</si>
  <si>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</si>
  <si>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</si>
  <si>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</si>
  <si>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</si>
  <si>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</si>
  <si>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</si>
  <si>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</si>
  <si>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</si>
  <si>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</si>
  <si>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</si>
  <si>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</si>
  <si>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</si>
  <si>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</si>
  <si>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</si>
  <si>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</si>
  <si>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</si>
  <si>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</si>
  <si>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</si>
  <si>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</si>
  <si>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</si>
  <si>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</si>
  <si>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</si>
  <si>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</si>
  <si>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</si>
  <si>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</si>
  <si>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</si>
  <si>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</si>
  <si>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</si>
  <si>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</si>
  <si>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</si>
  <si>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</si>
  <si>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</si>
  <si>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</si>
  <si>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</si>
  <si>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</si>
  <si>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</si>
  <si>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</si>
  <si>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</si>
  <si>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</si>
  <si>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</si>
  <si>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</si>
  <si>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</si>
  <si>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</si>
  <si>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</si>
  <si>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</si>
  <si>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</si>
  <si>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</si>
  <si>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</si>
  <si>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</si>
  <si>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</si>
  <si>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</si>
  <si>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</si>
  <si>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</si>
  <si>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</si>
  <si>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</si>
  <si>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</si>
  <si>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</si>
  <si>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</si>
  <si>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</si>
  <si>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</si>
  <si>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</si>
  <si>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</si>
  <si>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</si>
  <si>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</si>
  <si>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</si>
  <si>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</si>
  <si>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</si>
  <si>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</si>
  <si>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</si>
  <si>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</si>
  <si>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</si>
  <si>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</si>
  <si>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</si>
  <si>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</si>
  <si>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</si>
  <si>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</si>
  <si>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</si>
  <si>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</si>
  <si>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</si>
  <si>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</si>
  <si>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</si>
  <si>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</si>
  <si>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</si>
  <si>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</si>
  <si>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</si>
  <si>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</si>
  <si>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</si>
  <si>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</si>
  <si>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</si>
  <si>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</si>
  <si>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</si>
  <si>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</si>
  <si>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</si>
  <si>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</si>
  <si>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</si>
  <si>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</si>
  <si>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</si>
  <si>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</si>
  <si>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</si>
  <si>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</si>
  <si>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</si>
  <si>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</si>
  <si>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</si>
  <si>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</si>
  <si>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</si>
  <si>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</si>
  <si>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</si>
  <si>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</si>
  <si>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</si>
  <si>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</si>
  <si>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</si>
  <si>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</si>
  <si>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</si>
  <si>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</si>
  <si>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</si>
  <si>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</si>
  <si>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</si>
  <si>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</si>
  <si>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</si>
  <si>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</si>
  <si>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</si>
  <si>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</si>
  <si>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</si>
  <si>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</si>
  <si>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</si>
  <si>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</si>
  <si>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</si>
  <si>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</si>
  <si>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</si>
  <si>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</si>
  <si>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</si>
  <si>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</si>
  <si>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</si>
  <si>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</si>
  <si>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</si>
  <si>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</si>
  <si>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</si>
  <si>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</si>
  <si>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</si>
  <si>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</si>
  <si>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</si>
  <si>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</si>
  <si>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</si>
  <si>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</si>
  <si>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</si>
  <si>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</si>
  <si>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</si>
  <si>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</si>
  <si>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</si>
  <si>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</si>
  <si>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</si>
  <si>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</si>
  <si>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</si>
  <si>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</si>
  <si>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</si>
  <si>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</si>
  <si>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</si>
  <si>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</si>
  <si>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</si>
  <si>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</si>
  <si>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</si>
  <si>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</si>
  <si>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</si>
  <si>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</si>
  <si>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</si>
  <si>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</si>
  <si>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</si>
  <si>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</si>
  <si>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</si>
  <si>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</si>
  <si>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</si>
  <si>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</si>
  <si>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</si>
  <si>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</si>
  <si>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</si>
  <si>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</si>
  <si>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</si>
  <si>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</si>
  <si>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</si>
  <si>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</si>
  <si>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</si>
  <si>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</si>
  <si>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</si>
  <si>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</si>
  <si>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</si>
  <si>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</si>
  <si>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</si>
  <si>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</si>
  <si>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</si>
  <si>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</si>
  <si>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</si>
  <si>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</si>
  <si>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</si>
  <si>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</si>
  <si>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</si>
  <si>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</si>
  <si>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</si>
  <si>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</si>
  <si>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</si>
  <si>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</si>
  <si>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</si>
  <si>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</si>
  <si>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</si>
  <si>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</si>
  <si>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</si>
  <si>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</si>
  <si>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</si>
  <si>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</si>
  <si>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</si>
  <si>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</si>
  <si>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</si>
  <si>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</si>
  <si>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</si>
  <si>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</si>
  <si>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</si>
  <si>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</si>
  <si>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</si>
  <si>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</si>
  <si>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</si>
  <si>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</si>
  <si>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</si>
  <si>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</si>
  <si>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</si>
  <si>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</si>
  <si>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</si>
  <si>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</si>
  <si>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</si>
  <si>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</si>
  <si>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</si>
  <si>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</si>
  <si>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</si>
  <si>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</si>
  <si>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</si>
  <si>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</si>
  <si>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</si>
  <si>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</si>
  <si>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</si>
  <si>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</si>
  <si>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</si>
  <si>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</si>
  <si>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</si>
  <si>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</si>
  <si>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</si>
  <si>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</si>
  <si>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</si>
  <si>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</si>
  <si>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</si>
  <si>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</si>
  <si>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</si>
  <si>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</si>
  <si>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</si>
  <si>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</si>
  <si>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</si>
  <si>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</si>
  <si>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</si>
  <si>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</si>
  <si>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</si>
  <si>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</si>
  <si>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</si>
  <si>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</si>
  <si>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</si>
  <si>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</si>
  <si>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</si>
  <si>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</si>
  <si>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</si>
  <si>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</si>
  <si>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</si>
  <si>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</si>
  <si>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</si>
  <si>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</si>
  <si>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</si>
  <si>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</si>
  <si>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</si>
  <si>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</si>
  <si>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</si>
  <si>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</si>
  <si>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</si>
  <si>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</si>
  <si>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</si>
  <si>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</si>
  <si>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</si>
  <si>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</si>
  <si>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</si>
  <si>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</si>
  <si>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</si>
  <si>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</si>
  <si>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</si>
  <si>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</si>
  <si>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</si>
  <si>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</si>
  <si>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</si>
  <si>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</si>
  <si>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</si>
  <si>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</si>
  <si>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</si>
  <si>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</si>
  <si>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</si>
  <si>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</si>
  <si>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</si>
  <si>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</si>
  <si>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</si>
  <si>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</si>
  <si>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</si>
  <si>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</si>
  <si>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</si>
  <si>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</si>
  <si>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</si>
  <si>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</si>
  <si>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</si>
  <si>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</si>
  <si>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</si>
  <si>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</si>
  <si>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</si>
  <si>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</si>
  <si>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</si>
  <si>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</si>
  <si>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</si>
  <si>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</si>
  <si>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</si>
  <si>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</si>
  <si>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</si>
  <si>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</si>
  <si>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</si>
  <si>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</si>
  <si>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</si>
  <si>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</si>
  <si>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</si>
  <si>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</si>
  <si>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</si>
  <si>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</si>
  <si>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</si>
  <si>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</si>
  <si>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</si>
  <si>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</si>
  <si>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</si>
  <si>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</si>
  <si>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</si>
  <si>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</si>
  <si>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</si>
  <si>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</si>
  <si>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</si>
  <si>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</si>
  <si>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</si>
  <si>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</si>
  <si>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</si>
  <si>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</si>
  <si>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</si>
  <si>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</si>
  <si>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</si>
  <si>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</si>
  <si>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</si>
  <si>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</si>
  <si>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</si>
  <si>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</si>
  <si>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</si>
  <si>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</si>
  <si>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</si>
  <si>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</si>
  <si>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</si>
  <si>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</si>
  <si>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</si>
  <si>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</si>
  <si>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</si>
  <si>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</si>
  <si>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</si>
  <si>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</si>
  <si>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</si>
  <si>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</si>
  <si>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</si>
  <si>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</si>
  <si>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</si>
  <si>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</si>
  <si>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</si>
  <si>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</si>
  <si>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</si>
  <si>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</si>
  <si>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</si>
  <si>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</si>
  <si>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</si>
  <si>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</si>
  <si>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</si>
  <si>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</si>
  <si>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</si>
  <si>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</si>
  <si>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</si>
  <si>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</si>
  <si>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</si>
  <si>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</si>
  <si>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</si>
  <si>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</si>
  <si>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</si>
  <si>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</si>
  <si>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</si>
  <si>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</si>
  <si>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</si>
  <si>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</si>
  <si>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</si>
  <si>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</si>
  <si>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</si>
  <si>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</si>
  <si>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</si>
  <si>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</si>
  <si>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</si>
  <si>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</si>
  <si>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</si>
  <si>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</si>
  <si>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</si>
  <si>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</si>
  <si>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</si>
  <si>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</si>
  <si>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</si>
  <si>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</si>
  <si>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</si>
  <si>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</si>
  <si>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</si>
  <si>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</si>
  <si>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</si>
  <si>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</si>
  <si>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</si>
  <si>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</si>
  <si>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</si>
  <si>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</si>
  <si>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</si>
  <si>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</si>
  <si>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</si>
  <si>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</si>
  <si>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</si>
  <si>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</si>
  <si>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</si>
  <si>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</si>
  <si>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</si>
  <si>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</si>
  <si>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</si>
  <si>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</si>
  <si>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</si>
  <si>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</si>
  <si>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</si>
  <si>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</si>
  <si>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</si>
  <si>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</si>
  <si>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</si>
  <si>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</si>
  <si>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</si>
  <si>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</si>
  <si>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</si>
  <si>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</si>
  <si>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</si>
  <si>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</si>
  <si>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</si>
  <si>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</si>
  <si>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</si>
  <si>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</si>
  <si>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</si>
  <si>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</si>
  <si>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</si>
  <si>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</si>
  <si>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</si>
  <si>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</si>
  <si>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</si>
  <si>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</si>
  <si>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</si>
  <si>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</si>
  <si>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</si>
  <si>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</si>
  <si>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</si>
  <si>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</si>
  <si>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</si>
  <si>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</si>
  <si>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</si>
  <si>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</si>
  <si>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</si>
  <si>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</si>
  <si>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</si>
  <si>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</si>
  <si>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</si>
  <si>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</si>
  <si>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</si>
  <si>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</si>
  <si>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</si>
  <si>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</si>
  <si>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</si>
  <si>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</si>
  <si>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</si>
  <si>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</si>
  <si>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</si>
  <si>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</si>
  <si>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</si>
  <si>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</si>
  <si>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</si>
  <si>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</si>
  <si>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</si>
  <si>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</si>
  <si>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</si>
  <si>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</si>
  <si>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</si>
  <si>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</si>
  <si>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</si>
  <si>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</si>
  <si>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</si>
  <si>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</si>
  <si>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</si>
  <si>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</si>
  <si>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</si>
  <si>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</si>
  <si>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</si>
  <si>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</si>
  <si>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</si>
  <si>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</si>
  <si>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</si>
  <si>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</si>
  <si>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</si>
  <si>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</si>
  <si>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</si>
  <si>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</si>
  <si>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</si>
  <si>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</si>
  <si>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</si>
  <si>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</si>
  <si>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</si>
  <si>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</si>
  <si>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</si>
  <si>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</si>
  <si>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</si>
  <si>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</si>
  <si>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</si>
  <si>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</si>
  <si>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</si>
  <si>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</si>
  <si>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</si>
  <si>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</si>
  <si>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</si>
  <si>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</si>
  <si>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</si>
  <si>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</si>
  <si>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</si>
  <si>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</si>
  <si>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</si>
  <si>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</si>
  <si>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</si>
  <si>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</si>
  <si>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</si>
  <si>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</si>
  <si>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</si>
  <si>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</si>
  <si>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</si>
  <si>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</si>
  <si>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</si>
  <si>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</si>
  <si>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</si>
  <si>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</si>
  <si>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</si>
  <si>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</si>
  <si>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</si>
  <si>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</si>
  <si>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</si>
  <si>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</si>
  <si>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</si>
  <si>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</si>
  <si>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</si>
  <si>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</si>
  <si>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</si>
  <si>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</si>
  <si>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</si>
  <si>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</si>
  <si>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</si>
  <si>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</si>
  <si>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</si>
  <si>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</si>
  <si>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</si>
  <si>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</si>
  <si>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</si>
  <si>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</si>
  <si>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</si>
  <si>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</si>
  <si>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</si>
  <si>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</si>
  <si>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</si>
  <si>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</si>
  <si>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</si>
  <si>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</si>
  <si>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</si>
  <si>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</si>
  <si>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</si>
  <si>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</si>
  <si>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</si>
  <si>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</si>
  <si>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</si>
  <si>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</si>
  <si>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</si>
  <si>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</si>
  <si>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</si>
  <si>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</si>
  <si>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</si>
  <si>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</si>
  <si>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</si>
  <si>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</si>
  <si>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</si>
  <si>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</si>
  <si>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</si>
  <si>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</si>
  <si>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</si>
  <si>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</si>
  <si>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</si>
  <si>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</si>
  <si>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</si>
  <si>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</si>
  <si>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</si>
  <si>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</si>
  <si>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</si>
  <si>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</si>
  <si>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</si>
  <si>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</si>
  <si>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</si>
  <si>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</si>
  <si>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</si>
  <si>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</si>
  <si>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</si>
  <si>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</si>
  <si>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</si>
  <si>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</si>
  <si>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</si>
  <si>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</si>
  <si>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</si>
  <si>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</si>
  <si>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</si>
  <si>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</si>
  <si>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</si>
  <si>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</si>
  <si>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</si>
  <si>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</si>
  <si>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</si>
  <si>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</si>
  <si>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</si>
  <si>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</si>
  <si>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</si>
  <si>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</si>
  <si>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</si>
  <si>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</si>
  <si>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</si>
  <si>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</si>
  <si>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</si>
  <si>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</si>
  <si>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</si>
  <si>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</si>
  <si>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</si>
  <si>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</si>
  <si>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</si>
  <si>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</si>
  <si>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</si>
  <si>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</si>
  <si>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</si>
  <si>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</si>
  <si>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</si>
  <si>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</si>
  <si>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</si>
  <si>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</si>
  <si>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</si>
  <si>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</si>
  <si>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</si>
  <si>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</si>
  <si>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</si>
  <si>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</si>
  <si>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</si>
  <si>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</si>
  <si>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</si>
  <si>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</si>
  <si>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</si>
  <si>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</si>
  <si>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</si>
  <si>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</si>
  <si>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</si>
  <si>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</si>
  <si>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</si>
  <si>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</si>
  <si>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</si>
  <si>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</si>
  <si>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</si>
  <si>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</si>
  <si>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</si>
  <si>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</si>
  <si>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</si>
  <si>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</si>
  <si>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</si>
  <si>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</si>
  <si>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</si>
  <si>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</si>
  <si>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</si>
  <si>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</si>
  <si>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</si>
  <si>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</si>
  <si>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</si>
  <si>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</si>
  <si>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</si>
  <si>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</si>
  <si>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</si>
  <si>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</si>
  <si>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</si>
  <si>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</si>
  <si>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</si>
  <si>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</si>
  <si>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</si>
  <si>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</si>
  <si>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</si>
  <si>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</si>
  <si>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</si>
  <si>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</si>
  <si>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</si>
  <si>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</si>
  <si>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</si>
  <si>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</si>
  <si>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</si>
  <si>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</si>
  <si>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</si>
  <si>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</si>
  <si>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</si>
  <si>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</si>
  <si>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</si>
  <si>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</si>
  <si>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</si>
  <si>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</si>
  <si>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</si>
  <si>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</si>
  <si>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</si>
  <si>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</si>
  <si>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</si>
  <si>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</si>
  <si>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</si>
  <si>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</si>
  <si>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</si>
  <si>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</si>
  <si>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</si>
  <si>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</si>
  <si>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</si>
  <si>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</si>
  <si>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</si>
  <si>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</si>
  <si>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</si>
  <si>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</si>
  <si>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</si>
  <si>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</si>
  <si>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</si>
  <si>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</si>
  <si>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</si>
  <si>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</si>
  <si>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</si>
  <si>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</si>
  <si>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</si>
  <si>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</si>
  <si>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</si>
  <si>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</si>
  <si>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</si>
  <si>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</si>
  <si>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</si>
  <si>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</si>
  <si>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</si>
  <si>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</si>
  <si>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</si>
  <si>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</si>
  <si>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</si>
  <si>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</si>
  <si>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</si>
  <si>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</si>
  <si>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</si>
  <si>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</si>
  <si>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</si>
  <si>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</si>
  <si>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</si>
  <si>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</si>
  <si>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</si>
  <si>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</si>
  <si>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</si>
  <si>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</si>
  <si>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</si>
  <si>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</si>
  <si>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</si>
  <si>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</si>
  <si>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</si>
  <si>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</si>
  <si>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</si>
  <si>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</si>
  <si>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</si>
  <si>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</si>
  <si>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</si>
  <si>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</si>
  <si>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</si>
  <si>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</si>
  <si>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</si>
  <si>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</si>
  <si>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</si>
  <si>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</si>
  <si>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</si>
  <si>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</si>
  <si>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</si>
  <si>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</si>
  <si>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</si>
  <si>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</si>
  <si>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</si>
  <si>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</si>
  <si>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</si>
  <si>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</si>
  <si>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</si>
  <si>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</si>
  <si>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</si>
  <si>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</si>
  <si>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</si>
  <si>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</si>
  <si>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</si>
  <si>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</si>
  <si>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</si>
  <si>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</si>
  <si>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</si>
  <si>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</si>
  <si>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</si>
  <si>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</si>
  <si>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</si>
  <si>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</si>
  <si>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</si>
  <si>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</si>
  <si>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</si>
  <si>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</si>
  <si>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</si>
  <si>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</si>
  <si>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</si>
  <si>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</si>
  <si>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</si>
  <si>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</si>
  <si>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</si>
  <si>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</si>
  <si>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</si>
  <si>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</si>
  <si>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</si>
  <si>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</si>
  <si>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</si>
  <si>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</si>
  <si>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</si>
  <si>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</si>
  <si>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</si>
  <si>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</si>
  <si>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</si>
  <si>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</si>
  <si>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</si>
  <si>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</si>
  <si>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</si>
  <si>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</si>
  <si>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</si>
  <si>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</si>
  <si>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</si>
  <si>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</si>
  <si>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</si>
  <si>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</si>
  <si>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</si>
  <si>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</si>
  <si>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</si>
  <si>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</si>
  <si>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</si>
  <si>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</si>
  <si>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</si>
  <si>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</si>
  <si>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</si>
  <si>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</si>
  <si>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</si>
  <si>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</si>
  <si>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</si>
  <si>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</si>
  <si>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</si>
  <si>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</si>
  <si>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</si>
  <si>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</si>
  <si>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</si>
  <si>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</si>
  <si>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</si>
  <si>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</si>
  <si>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</si>
  <si>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</si>
  <si>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</si>
  <si>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</si>
  <si>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</si>
  <si>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</si>
  <si>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</si>
  <si>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</si>
  <si>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</si>
  <si>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</si>
  <si>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</si>
  <si>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</si>
  <si>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</si>
  <si>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</si>
  <si>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</si>
  <si>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</si>
  <si>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</si>
  <si>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</si>
  <si>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</si>
  <si>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</si>
  <si>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</si>
  <si>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</si>
  <si>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</si>
  <si>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</si>
  <si>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</si>
  <si>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</si>
  <si>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</si>
  <si>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</si>
  <si>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</si>
  <si>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</si>
  <si>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</si>
  <si>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</si>
  <si>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</si>
  <si>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</si>
  <si>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</si>
  <si>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</si>
  <si>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</si>
  <si>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</si>
  <si>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</si>
  <si>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</si>
  <si>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</si>
  <si>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</si>
  <si>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</si>
  <si>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</si>
  <si>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</si>
  <si>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</si>
  <si>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</si>
  <si>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</si>
  <si>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</si>
  <si>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</si>
  <si>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</si>
  <si>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</si>
  <si>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</si>
  <si>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</si>
  <si>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</si>
  <si>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</si>
  <si>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</si>
  <si>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</si>
  <si>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</si>
  <si>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</si>
  <si>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</si>
  <si>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</si>
  <si>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</si>
  <si>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</si>
  <si>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</si>
  <si>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</si>
  <si>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</si>
  <si>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</si>
  <si>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</si>
  <si>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</si>
  <si>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</si>
  <si>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</si>
  <si>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</si>
  <si>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</si>
  <si>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</si>
  <si>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</si>
  <si>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</si>
  <si>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</si>
  <si>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</si>
  <si>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</si>
  <si>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</si>
  <si>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</si>
  <si>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</si>
  <si>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</si>
  <si>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</si>
  <si>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</si>
  <si>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</si>
  <si>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</si>
  <si>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</si>
  <si>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</si>
  <si>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</si>
  <si>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</si>
  <si>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</si>
  <si>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</si>
  <si>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</si>
  <si>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</si>
  <si>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</si>
  <si>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</si>
  <si>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</si>
  <si>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</si>
  <si>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</si>
  <si>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</si>
  <si>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</si>
  <si>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</si>
  <si>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</si>
  <si>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</si>
  <si>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</si>
  <si>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</si>
  <si>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</si>
  <si>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</si>
  <si>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</si>
  <si>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</si>
  <si>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</si>
  <si>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</si>
  <si>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</si>
  <si>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</si>
  <si>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</si>
  <si>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</si>
  <si>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</si>
  <si>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</si>
  <si>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</si>
  <si>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</si>
  <si>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</si>
  <si>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</si>
  <si>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</si>
  <si>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</si>
  <si>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</si>
  <si>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</si>
  <si>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</si>
  <si>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</si>
  <si>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</si>
  <si>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</si>
  <si>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</si>
  <si>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</si>
  <si>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</si>
  <si>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</si>
  <si>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</si>
  <si>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</si>
  <si>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</si>
  <si>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</si>
  <si>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</si>
  <si>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</si>
  <si>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</si>
  <si>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</si>
  <si>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</si>
  <si>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</si>
  <si>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</si>
  <si>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</si>
  <si>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</si>
  <si>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</si>
  <si>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</si>
  <si>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</si>
  <si>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</si>
  <si>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</si>
  <si>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</si>
  <si>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</si>
  <si>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</si>
  <si>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</si>
  <si>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</si>
  <si>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</si>
  <si>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</si>
  <si>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</si>
  <si>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</si>
  <si>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</si>
  <si>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</si>
  <si>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</si>
  <si>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</si>
  <si>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</si>
  <si>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</si>
  <si>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</si>
  <si>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</si>
  <si>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</si>
  <si>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</si>
  <si>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</si>
  <si>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</si>
  <si>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</si>
  <si>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</si>
  <si>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</si>
  <si>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</si>
  <si>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</si>
  <si>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</si>
  <si>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</si>
  <si>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</si>
  <si>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</si>
  <si>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</si>
  <si>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</si>
  <si>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</si>
  <si>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</si>
  <si>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</si>
  <si>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</si>
  <si>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</si>
  <si>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</si>
  <si>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</si>
  <si>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</si>
  <si>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</si>
  <si>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</si>
  <si>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</si>
  <si>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</si>
  <si>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</si>
  <si>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</si>
  <si>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</si>
  <si>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</si>
  <si>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</si>
  <si>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</si>
  <si>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</si>
  <si>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</si>
  <si>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</si>
  <si>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</si>
  <si>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</si>
  <si>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</si>
  <si>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</si>
  <si>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</si>
  <si>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</si>
  <si>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</si>
  <si>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</si>
  <si>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</si>
  <si>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</si>
  <si>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</si>
  <si>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</si>
  <si>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</si>
  <si>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</si>
  <si>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</si>
  <si>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</si>
  <si>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</si>
  <si>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</si>
  <si>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</si>
  <si>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</si>
  <si>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</si>
  <si>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</si>
  <si>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</si>
  <si>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</si>
  <si>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</si>
  <si>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</si>
  <si>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</si>
  <si>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</si>
  <si>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</si>
  <si>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</si>
  <si>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</si>
  <si>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</si>
  <si>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</si>
  <si>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</si>
  <si>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</si>
  <si>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</si>
  <si>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</si>
  <si>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</si>
  <si>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</si>
  <si>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</si>
  <si>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</si>
  <si>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</si>
  <si>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</si>
  <si>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</si>
  <si>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</si>
  <si>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</si>
  <si>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</si>
  <si>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</si>
  <si>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</si>
  <si>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</si>
  <si>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</si>
  <si>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</si>
  <si>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</si>
  <si>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</si>
  <si>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</si>
  <si>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</si>
  <si>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</si>
  <si>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</si>
  <si>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</si>
  <si>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</si>
  <si>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</si>
  <si>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</si>
  <si>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</si>
  <si>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</si>
  <si>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</si>
  <si>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</si>
  <si>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</si>
  <si>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</si>
  <si>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</si>
  <si>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</si>
  <si>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</si>
  <si>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</si>
  <si>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</si>
  <si>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</si>
  <si>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</si>
  <si>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</si>
  <si>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</si>
  <si>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</si>
  <si>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</si>
  <si>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</si>
  <si>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</si>
  <si>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</si>
  <si>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</si>
  <si>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</si>
  <si>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</si>
  <si>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</si>
  <si>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</si>
  <si>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</si>
  <si>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</si>
  <si>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</si>
  <si>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</si>
  <si>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</si>
  <si>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</si>
  <si>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</si>
  <si>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</si>
  <si>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</si>
  <si>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</si>
  <si>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</si>
  <si>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</si>
  <si>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</si>
  <si>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</si>
  <si>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</si>
  <si>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</si>
  <si>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</si>
  <si>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</si>
  <si>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</si>
  <si>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</si>
  <si>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</si>
  <si>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</si>
  <si>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</si>
  <si>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</si>
  <si>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</si>
  <si>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</si>
  <si>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</si>
  <si>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</si>
  <si>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</si>
  <si>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</si>
  <si>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</si>
  <si>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</si>
  <si>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</si>
  <si>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</si>
  <si>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</si>
  <si>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</si>
  <si>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</si>
  <si>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</si>
  <si>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</si>
  <si>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</si>
  <si>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</si>
  <si>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</si>
  <si>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</si>
  <si>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</si>
  <si>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</si>
  <si>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</si>
  <si>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</si>
  <si>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</si>
  <si>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</si>
  <si>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</si>
  <si>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</si>
  <si>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</si>
  <si>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</si>
  <si>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</si>
  <si>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</si>
  <si>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</si>
  <si>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</si>
  <si>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</si>
  <si>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</si>
  <si>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</si>
  <si>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</si>
  <si>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</si>
  <si>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</si>
  <si>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</si>
  <si>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</si>
  <si>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</si>
  <si>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</si>
  <si>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</si>
  <si>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</si>
  <si>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</si>
  <si>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</si>
  <si>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</si>
  <si>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</si>
  <si>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</si>
  <si>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</si>
  <si>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</si>
  <si>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</si>
  <si>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</si>
  <si>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</si>
  <si>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</si>
  <si>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</si>
  <si>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</si>
  <si>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</si>
  <si>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</si>
  <si>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</si>
  <si>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</si>
  <si>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</si>
  <si>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</si>
  <si>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</si>
  <si>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</si>
  <si>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</si>
  <si>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</si>
  <si>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</si>
  <si>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</si>
  <si>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</si>
  <si>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</si>
  <si>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</si>
  <si>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</si>
  <si>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</si>
  <si>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</si>
  <si>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</si>
  <si>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</si>
  <si>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</si>
  <si>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</si>
  <si>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</si>
  <si>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</si>
  <si>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</si>
  <si>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</si>
  <si>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</si>
  <si>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</si>
  <si>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</si>
  <si>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</si>
  <si>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</si>
  <si>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</si>
  <si>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</si>
  <si>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</si>
  <si>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</si>
  <si>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</si>
  <si>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</si>
  <si>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</si>
  <si>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</si>
  <si>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</si>
  <si>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</si>
  <si>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</si>
  <si>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</si>
  <si>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</si>
  <si>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</si>
  <si>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</si>
  <si>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</si>
  <si>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</si>
  <si>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</si>
  <si>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</si>
  <si>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</si>
  <si>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</si>
  <si>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</si>
  <si>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</si>
  <si>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</si>
  <si>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</si>
  <si>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</si>
  <si>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</si>
  <si>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</si>
  <si>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</si>
  <si>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</si>
  <si>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</si>
  <si>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</si>
  <si>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</si>
  <si>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</si>
  <si>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</si>
  <si>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</si>
  <si>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</si>
  <si>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</si>
  <si>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</si>
  <si>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</si>
  <si>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</si>
  <si>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</si>
  <si>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</si>
  <si>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</si>
  <si>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</si>
  <si>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</si>
  <si>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</si>
  <si>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</si>
  <si>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</si>
  <si>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</si>
  <si>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</si>
  <si>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</si>
  <si>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</si>
  <si>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</si>
  <si>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</si>
  <si>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</si>
  <si>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</si>
  <si>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</si>
  <si>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</si>
  <si>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</si>
  <si>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</si>
  <si>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</si>
  <si>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</si>
  <si>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</si>
  <si>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</si>
  <si>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</si>
  <si>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</si>
  <si>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</si>
  <si>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</si>
  <si>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</si>
  <si>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</si>
  <si>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</si>
  <si>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</si>
  <si>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</si>
  <si>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</si>
  <si>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</si>
  <si>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</si>
  <si>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</si>
  <si>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</si>
  <si>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</si>
  <si>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</si>
  <si>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</si>
  <si>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</si>
  <si>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</si>
  <si>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</si>
  <si>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</si>
  <si>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</si>
  <si>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</si>
  <si>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</si>
  <si>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</si>
  <si>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</si>
  <si>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</si>
  <si>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</si>
  <si>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</si>
  <si>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</si>
  <si>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</si>
  <si>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</si>
  <si>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</si>
  <si>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</si>
  <si>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</si>
  <si>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</si>
  <si>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</si>
  <si>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</si>
  <si>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</si>
  <si>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</si>
  <si>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</si>
  <si>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</si>
  <si>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</si>
  <si>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</si>
  <si>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</si>
  <si>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</si>
  <si>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</si>
  <si>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</si>
  <si>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</si>
  <si>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</si>
  <si>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</si>
  <si>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</si>
  <si>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</si>
  <si>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</si>
  <si>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</si>
  <si>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</si>
  <si>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</si>
  <si>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</si>
  <si>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</si>
  <si>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</si>
  <si>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</si>
  <si>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</si>
  <si>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</si>
  <si>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</si>
  <si>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</si>
  <si>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</si>
  <si>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</si>
  <si>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</si>
  <si>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</si>
  <si>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</si>
  <si>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</si>
  <si>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</si>
  <si>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</si>
  <si>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</si>
  <si>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</si>
  <si>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</si>
  <si>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</si>
  <si>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</si>
  <si>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</si>
  <si>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</si>
  <si>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</si>
  <si>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</si>
  <si>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</si>
  <si>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</si>
  <si>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</si>
  <si>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</si>
  <si>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</si>
  <si>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</si>
  <si>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</si>
  <si>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</si>
  <si>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</si>
  <si>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</si>
  <si>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</si>
  <si>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</si>
  <si>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</si>
  <si>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</si>
  <si>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</si>
  <si>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</si>
  <si>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</si>
  <si>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</si>
  <si>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</si>
  <si>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</si>
  <si>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</si>
  <si>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</si>
  <si>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</si>
  <si>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</si>
  <si>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</si>
  <si>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</si>
  <si>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</si>
  <si>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</si>
  <si>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</si>
  <si>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</si>
  <si>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</si>
  <si>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</si>
  <si>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</si>
  <si>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</si>
  <si>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</si>
  <si>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</si>
  <si>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</si>
  <si>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</si>
  <si>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</si>
  <si>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</si>
  <si>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</si>
  <si>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</si>
  <si>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</si>
  <si>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</si>
  <si>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</si>
  <si>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</si>
  <si>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</si>
  <si>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</si>
  <si>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</si>
  <si>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</si>
  <si>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</si>
  <si>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</si>
  <si>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</si>
  <si>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</si>
  <si>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</si>
  <si>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</si>
  <si>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</si>
  <si>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</si>
  <si>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</si>
  <si>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</si>
  <si>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</si>
  <si>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</si>
  <si>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</si>
  <si>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</si>
  <si>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</si>
  <si>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</si>
  <si>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</si>
  <si>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</si>
  <si>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</si>
  <si>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</si>
  <si>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</si>
  <si>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</si>
  <si>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</si>
  <si>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</si>
  <si>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</si>
  <si>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</si>
  <si>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</si>
  <si>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</si>
  <si>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</si>
  <si>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</si>
  <si>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</si>
  <si>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</si>
  <si>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</si>
  <si>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</si>
  <si>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</si>
  <si>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</si>
  <si>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</si>
  <si>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</si>
  <si>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</si>
  <si>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</si>
  <si>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</si>
  <si>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</si>
  <si>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</si>
  <si>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</si>
  <si>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</si>
  <si>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</si>
  <si>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</si>
  <si>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</si>
  <si>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</si>
  <si>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</si>
  <si>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</si>
  <si>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</si>
  <si>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</si>
  <si>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</si>
  <si>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</si>
  <si>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</si>
  <si>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</si>
  <si>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</si>
  <si>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</si>
  <si>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</si>
  <si>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</si>
  <si>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</si>
  <si>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</si>
  <si>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</si>
  <si>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</si>
  <si>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</si>
  <si>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</si>
  <si>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</si>
  <si>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</si>
  <si>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</si>
  <si>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</si>
  <si>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</si>
  <si>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</si>
  <si>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</si>
  <si>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</si>
  <si>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</si>
  <si>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</si>
  <si>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</si>
  <si>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</si>
  <si>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</si>
  <si>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</si>
  <si>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</si>
  <si>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</si>
  <si>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</si>
  <si>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</si>
  <si>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</si>
  <si>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</si>
  <si>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</si>
  <si>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</si>
  <si>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</si>
  <si>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</si>
  <si>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</si>
  <si>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</si>
  <si>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</si>
  <si>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</si>
  <si>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</si>
  <si>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</si>
  <si>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</si>
  <si>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</si>
  <si>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</si>
  <si>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</si>
  <si>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</si>
  <si>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</si>
  <si>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</si>
  <si>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</si>
  <si>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</si>
  <si>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</si>
  <si>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</si>
  <si>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</si>
  <si>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</si>
  <si>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</si>
  <si>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</si>
  <si>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</si>
  <si>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</si>
  <si>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</si>
  <si>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</si>
  <si>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</si>
  <si>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</si>
  <si>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</si>
  <si>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</si>
  <si>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</si>
  <si>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</si>
  <si>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</si>
  <si>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</si>
  <si>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</si>
  <si>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</si>
  <si>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</si>
  <si>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</si>
  <si>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</si>
  <si>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</si>
  <si>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</si>
  <si>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</si>
  <si>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</si>
  <si>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</si>
  <si>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</si>
  <si>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</si>
  <si>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</si>
  <si>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</si>
  <si>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</si>
  <si>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</si>
  <si>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</si>
  <si>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</si>
  <si>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</si>
  <si>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</si>
  <si>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</si>
  <si>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</si>
  <si>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</si>
  <si>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</si>
  <si>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</si>
  <si>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</si>
  <si>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</si>
  <si>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</si>
  <si>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</si>
  <si>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</si>
  <si>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</si>
  <si>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</si>
  <si>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</si>
  <si>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</si>
  <si>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</si>
  <si>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</si>
  <si>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</si>
  <si>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</si>
  <si>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</si>
  <si>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</si>
  <si>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</si>
  <si>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</si>
  <si>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</si>
  <si>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</si>
  <si>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</si>
  <si>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</si>
  <si>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</si>
  <si>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</si>
  <si>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</si>
  <si>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</si>
  <si>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</si>
  <si>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</si>
  <si>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</si>
  <si>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</si>
  <si>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</si>
  <si>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</si>
  <si>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</si>
  <si>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</si>
  <si>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</si>
  <si>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</si>
  <si>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</si>
  <si>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</si>
  <si>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</si>
  <si>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</si>
  <si>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</si>
  <si>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</si>
  <si>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</si>
  <si>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</si>
  <si>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</si>
  <si>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</si>
  <si>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</si>
  <si>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</si>
  <si>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</si>
  <si>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</si>
  <si>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</si>
  <si>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</si>
  <si>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</si>
  <si>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</si>
  <si>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</si>
  <si>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</si>
  <si>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</si>
  <si>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</si>
  <si>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</si>
  <si>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</si>
  <si>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</si>
  <si>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</si>
  <si>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</si>
  <si>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</si>
  <si>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</si>
  <si>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</si>
  <si>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</si>
  <si>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</si>
  <si>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</si>
  <si>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</si>
  <si>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</si>
  <si>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</si>
  <si>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</si>
  <si>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</si>
  <si>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</si>
  <si>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</si>
  <si>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</si>
  <si>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</si>
  <si>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</si>
  <si>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</si>
  <si>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</si>
  <si>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</si>
  <si>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</si>
  <si>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</si>
  <si>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</si>
  <si>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</si>
  <si>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</si>
  <si>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</si>
  <si>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</si>
  <si>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</si>
  <si>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</si>
  <si>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</si>
  <si>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</si>
  <si>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</si>
  <si>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</si>
  <si>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</si>
  <si>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</si>
  <si>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</si>
  <si>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</si>
  <si>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</si>
  <si>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</si>
  <si>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</si>
  <si>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</si>
  <si>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</si>
  <si>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</si>
  <si>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</si>
  <si>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</si>
  <si>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</si>
  <si>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</si>
  <si>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</si>
  <si>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</si>
  <si>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</si>
  <si>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</si>
  <si>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</si>
  <si>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</si>
  <si>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</si>
  <si>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</si>
  <si>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</si>
  <si>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</si>
  <si>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</si>
  <si>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</si>
  <si>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</si>
  <si>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</si>
  <si>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</si>
  <si>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</si>
  <si>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</si>
  <si>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</si>
  <si>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</si>
  <si>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</si>
  <si>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</si>
  <si>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</si>
  <si>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</si>
  <si>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</si>
  <si>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</si>
  <si>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</si>
  <si>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</si>
  <si>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</si>
  <si>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</si>
  <si>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</si>
  <si>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</si>
  <si>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</si>
  <si>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</si>
  <si>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</si>
  <si>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</si>
  <si>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</si>
  <si>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</si>
  <si>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</si>
  <si>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</si>
  <si>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</si>
  <si>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</si>
  <si>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</si>
  <si>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</si>
  <si>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</si>
  <si>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</si>
  <si>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</si>
  <si>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</si>
  <si>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</si>
  <si>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</si>
  <si>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</si>
  <si>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</si>
  <si>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</si>
  <si>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</si>
  <si>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</si>
  <si>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</si>
  <si>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</si>
  <si>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</si>
  <si>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</si>
  <si>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</si>
  <si>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</si>
  <si>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</si>
  <si>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</si>
  <si>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</si>
  <si>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</si>
  <si>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</si>
  <si>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</si>
  <si>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</si>
  <si>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</si>
  <si>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</si>
  <si>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</si>
  <si>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</si>
  <si>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</si>
  <si>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</si>
  <si>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</si>
  <si>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</si>
  <si>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</si>
  <si>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</si>
  <si>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</si>
  <si>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</si>
  <si>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</si>
  <si>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</si>
  <si>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</si>
  <si>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</si>
  <si>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</si>
  <si>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</si>
  <si>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</si>
  <si>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</si>
  <si>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</si>
  <si>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</si>
  <si>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</si>
  <si>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</si>
  <si>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</si>
  <si>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</si>
  <si>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</si>
  <si>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</si>
  <si>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</si>
  <si>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</si>
  <si>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</si>
  <si>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</si>
  <si>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</si>
  <si>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</si>
  <si>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</si>
  <si>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</si>
  <si>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</si>
  <si>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</si>
  <si>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</si>
  <si>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</si>
  <si>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</si>
  <si>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</si>
  <si>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</si>
  <si>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</si>
  <si>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</si>
  <si>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</si>
  <si>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</si>
  <si>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</si>
  <si>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</si>
  <si>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</si>
  <si>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</si>
  <si>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</si>
  <si>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</si>
  <si>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</si>
  <si>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</si>
  <si>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</si>
  <si>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</si>
  <si>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</si>
  <si>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</si>
  <si>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</si>
  <si>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</si>
  <si>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</si>
  <si>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</si>
  <si>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</si>
  <si>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</si>
  <si>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</si>
  <si>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</si>
  <si>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</si>
  <si>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</si>
  <si>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</si>
  <si>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</si>
  <si>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</si>
  <si>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</si>
  <si>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</si>
  <si>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</si>
  <si>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</si>
  <si>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</si>
  <si>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</si>
  <si>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</si>
  <si>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</si>
  <si>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</si>
  <si>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</si>
  <si>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</si>
  <si>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</si>
  <si>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</si>
  <si>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</si>
  <si>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</si>
  <si>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</si>
  <si>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</si>
  <si>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</si>
  <si>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</si>
  <si>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</si>
  <si>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</si>
  <si>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</si>
  <si>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</si>
  <si>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</si>
  <si>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</si>
  <si>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</si>
  <si>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</si>
  <si>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</si>
  <si>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</si>
  <si>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</si>
  <si>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</si>
  <si>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</si>
  <si>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</si>
  <si>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</si>
  <si>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</si>
  <si>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</si>
  <si>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</si>
  <si>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</si>
  <si>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</si>
  <si>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</si>
  <si>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</si>
  <si>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</si>
  <si>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</si>
  <si>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</si>
  <si>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</si>
  <si>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</si>
  <si>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</si>
  <si>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</si>
  <si>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</si>
  <si>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</si>
  <si>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</si>
  <si>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</si>
  <si>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</si>
  <si>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</si>
  <si>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</si>
  <si>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</si>
  <si>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</si>
  <si>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</si>
  <si>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</si>
  <si>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</si>
  <si>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</si>
  <si>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</si>
  <si>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</si>
  <si>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</si>
  <si>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</si>
  <si>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</si>
  <si>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</si>
  <si>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</si>
  <si>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</si>
  <si>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</si>
  <si>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</si>
  <si>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</si>
  <si>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</si>
  <si>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</si>
  <si>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</si>
  <si>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</si>
  <si>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</si>
  <si>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</si>
  <si>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</si>
  <si>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</si>
  <si>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</si>
  <si>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</si>
  <si>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</si>
  <si>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</si>
  <si>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</si>
  <si>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</si>
  <si>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</si>
  <si>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</si>
  <si>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</si>
  <si>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</si>
  <si>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</si>
  <si>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</si>
  <si>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</si>
  <si>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</si>
  <si>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</si>
  <si>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</si>
  <si>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</si>
  <si>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</si>
  <si>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</si>
  <si>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</si>
  <si>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</si>
  <si>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</si>
  <si>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</si>
  <si>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</si>
  <si>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</si>
  <si>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</si>
  <si>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</si>
  <si>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</si>
  <si>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</si>
  <si>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</si>
  <si>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</si>
  <si>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</si>
  <si>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</si>
  <si>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</si>
  <si>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</si>
  <si>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</si>
  <si>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</si>
  <si>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</si>
  <si>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</si>
  <si>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</si>
  <si>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</si>
  <si>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</si>
  <si>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</si>
  <si>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</si>
  <si>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</si>
  <si>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</si>
  <si>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</si>
  <si>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</si>
  <si>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</si>
  <si>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</si>
  <si>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</si>
  <si>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</si>
  <si>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</si>
  <si>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</si>
  <si>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</si>
  <si>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</si>
  <si>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</si>
  <si>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</si>
  <si>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</si>
  <si>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</si>
  <si>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</si>
  <si>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</si>
  <si>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</si>
  <si>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</si>
  <si>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</si>
  <si>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</si>
  <si>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</si>
  <si>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</si>
  <si>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</si>
  <si>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</si>
  <si>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</si>
  <si>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</si>
  <si>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</si>
  <si>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</si>
  <si>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</si>
  <si>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</si>
  <si>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</si>
  <si>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</si>
  <si>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</si>
  <si>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</si>
  <si>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</si>
  <si>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</si>
  <si>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</si>
  <si>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</si>
  <si>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</si>
  <si>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</si>
  <si>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</si>
  <si>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</si>
  <si>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</si>
  <si>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</si>
  <si>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</si>
  <si>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</si>
  <si>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</si>
  <si>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</si>
  <si>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</si>
  <si>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</si>
  <si>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</si>
  <si>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</si>
  <si>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</si>
  <si>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</si>
  <si>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</si>
  <si>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</si>
  <si>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</si>
  <si>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</si>
  <si>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</si>
  <si>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</si>
  <si>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</si>
  <si>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</si>
  <si>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</si>
  <si>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</si>
  <si>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</si>
  <si>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</si>
  <si>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</si>
  <si>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</si>
  <si>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</si>
  <si>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</si>
  <si>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</si>
  <si>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</si>
  <si>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</si>
  <si>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</si>
  <si>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</si>
  <si>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</si>
  <si>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</si>
  <si>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</si>
  <si>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</si>
  <si>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</si>
  <si>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</si>
  <si>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</si>
  <si>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</si>
  <si>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</si>
  <si>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</si>
  <si>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</si>
  <si>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</si>
  <si>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</si>
  <si>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</si>
  <si>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</si>
  <si>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</si>
  <si>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</si>
  <si>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</si>
  <si>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</si>
  <si>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</si>
  <si>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</si>
  <si>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</si>
  <si>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</si>
  <si>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</si>
  <si>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</si>
  <si>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</si>
  <si>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</si>
  <si>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</si>
  <si>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</si>
  <si>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</si>
  <si>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</si>
  <si>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</si>
  <si>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</si>
  <si>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</si>
  <si>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</si>
  <si>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</si>
  <si>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</si>
  <si>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</si>
  <si>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</si>
  <si>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</si>
  <si>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</si>
  <si>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</si>
  <si>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</si>
  <si>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</si>
  <si>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</si>
  <si>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</si>
  <si>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</si>
  <si>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</si>
  <si>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</si>
  <si>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</si>
  <si>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</si>
  <si>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</si>
  <si>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</si>
  <si>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</si>
  <si>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</si>
  <si>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</si>
  <si>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</si>
  <si>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</si>
  <si>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</si>
  <si>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</si>
  <si>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</si>
  <si>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</si>
  <si>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</si>
  <si>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</si>
  <si>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</si>
  <si>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</si>
  <si>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</si>
  <si>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</si>
  <si>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</si>
  <si>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</si>
  <si>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</si>
  <si>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</si>
  <si>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</si>
  <si>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</si>
  <si>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</si>
  <si>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</si>
  <si>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</si>
  <si>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</si>
  <si>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</si>
  <si>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</si>
  <si>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</si>
  <si>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</si>
  <si>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</si>
  <si>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</si>
  <si>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</si>
  <si>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</si>
  <si>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</si>
  <si>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</si>
  <si>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</si>
  <si>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</si>
  <si>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</si>
  <si>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</si>
  <si>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</si>
  <si>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</si>
  <si>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</si>
  <si>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</si>
  <si>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</si>
  <si>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</si>
  <si>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</si>
  <si>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</si>
  <si>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</si>
  <si>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</si>
  <si>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</si>
  <si>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</si>
  <si>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</si>
  <si>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</si>
  <si>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</si>
  <si>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</si>
  <si>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</si>
  <si>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</si>
  <si>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</si>
  <si>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</si>
  <si>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</si>
  <si>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</si>
  <si>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</si>
  <si>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</si>
  <si>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</si>
  <si>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</si>
  <si>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</si>
  <si>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</si>
  <si>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</si>
  <si>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</si>
  <si>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</si>
  <si>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</si>
  <si>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</si>
  <si>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</si>
  <si>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</si>
  <si>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</si>
  <si>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</si>
  <si>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</si>
  <si>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</si>
  <si>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</si>
  <si>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</si>
  <si>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</si>
  <si>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</si>
  <si>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</si>
  <si>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</si>
  <si>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</si>
  <si>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</si>
  <si>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</si>
  <si>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</si>
  <si>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</si>
  <si>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</si>
  <si>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</si>
  <si>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</si>
  <si>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</si>
  <si>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</si>
  <si>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</si>
  <si>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</si>
  <si>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</si>
  <si>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</si>
  <si>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</si>
  <si>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</si>
  <si>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</si>
  <si>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</si>
  <si>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</si>
  <si>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</si>
  <si>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</si>
  <si>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</si>
  <si>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</si>
  <si>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</si>
  <si>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</si>
  <si>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</si>
  <si>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</si>
  <si>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</si>
  <si>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</si>
  <si>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</si>
  <si>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</si>
  <si>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</si>
  <si>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</si>
  <si>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</si>
  <si>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</si>
  <si>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</si>
  <si>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</si>
  <si>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</si>
  <si>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</si>
  <si>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</si>
  <si>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</si>
  <si>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</si>
  <si>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</si>
  <si>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</si>
  <si>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</si>
  <si>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</si>
  <si>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</si>
  <si>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</si>
  <si>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</si>
  <si>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</si>
  <si>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</si>
  <si>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</si>
  <si>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</si>
  <si>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</si>
  <si>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</si>
  <si>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</si>
  <si>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</si>
  <si>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</si>
  <si>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</si>
  <si>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</si>
  <si>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</si>
  <si>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</si>
  <si>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</si>
  <si>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</si>
  <si>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</si>
  <si>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</si>
  <si>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</si>
  <si>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</si>
  <si>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</si>
  <si>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</si>
  <si>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</si>
  <si>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</si>
  <si>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</si>
  <si>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</si>
  <si>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</si>
  <si>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</si>
  <si>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</si>
  <si>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</si>
  <si>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</si>
  <si>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</si>
  <si>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</si>
  <si>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</si>
  <si>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</si>
  <si>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</si>
  <si>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</si>
  <si>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</si>
  <si>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</si>
  <si>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</si>
  <si>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</si>
  <si>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</si>
  <si>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</si>
  <si>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</si>
  <si>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</si>
  <si>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</si>
  <si>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</si>
  <si>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</si>
  <si>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</si>
  <si>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</si>
  <si>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</si>
  <si>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</si>
  <si>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</si>
  <si>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</si>
  <si>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</si>
  <si>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</si>
  <si>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</si>
  <si>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</si>
  <si>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</si>
  <si>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</si>
  <si>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</si>
  <si>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</si>
  <si>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</si>
  <si>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</si>
  <si>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</si>
  <si>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</si>
  <si>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</si>
  <si>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</si>
  <si>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</si>
  <si>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</si>
  <si>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</si>
  <si>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</si>
  <si>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</si>
  <si>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</si>
  <si>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</si>
  <si>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</si>
  <si>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</si>
  <si>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</si>
  <si>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</si>
  <si>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</si>
  <si>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</si>
  <si>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</si>
  <si>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</si>
  <si>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</si>
  <si>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</si>
  <si>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</si>
  <si>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</si>
  <si>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</si>
  <si>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</si>
  <si>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</si>
  <si>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</si>
  <si>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</si>
  <si>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</si>
  <si>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</si>
  <si>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</si>
  <si>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</si>
  <si>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</si>
  <si>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</si>
  <si>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</si>
  <si>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</si>
  <si>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</si>
  <si>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</si>
  <si>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</si>
  <si>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</si>
  <si>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</si>
  <si>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</si>
  <si>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</si>
  <si>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</si>
  <si>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</si>
  <si>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</si>
  <si>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</si>
  <si>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</si>
  <si>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</si>
  <si>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</si>
  <si>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</si>
  <si>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</si>
  <si>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</si>
  <si>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</si>
  <si>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</si>
  <si>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</si>
  <si>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</si>
  <si>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</si>
  <si>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</si>
  <si>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</si>
  <si>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</si>
  <si>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</si>
  <si>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</si>
  <si>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</si>
  <si>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</si>
  <si>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</si>
  <si>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</si>
  <si>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</si>
  <si>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</si>
  <si>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</si>
  <si>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</si>
  <si>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</si>
  <si>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</si>
  <si>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</si>
  <si>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</si>
  <si>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</si>
  <si>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</si>
  <si>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</si>
  <si>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</si>
  <si>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</si>
  <si>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</si>
  <si>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</si>
  <si>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</si>
  <si>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</si>
  <si>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</si>
  <si>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</si>
  <si>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</si>
  <si>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</si>
  <si>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</si>
  <si>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</si>
  <si>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</si>
  <si>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</si>
  <si>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</si>
  <si>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</si>
  <si>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</si>
  <si>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</si>
  <si>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</si>
  <si>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</si>
  <si>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</si>
  <si>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</si>
  <si>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</si>
  <si>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</si>
  <si>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</si>
  <si>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</si>
  <si>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</si>
  <si>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</si>
  <si>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</si>
  <si>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</si>
  <si>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</si>
  <si>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</si>
  <si>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</si>
  <si>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</si>
  <si>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</si>
  <si>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</si>
  <si>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</si>
  <si>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</si>
  <si>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</si>
  <si>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</si>
  <si>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</si>
  <si>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</si>
  <si>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</si>
  <si>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</si>
  <si>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</si>
  <si>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</si>
  <si>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</si>
  <si>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</si>
  <si>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</si>
  <si>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</si>
  <si>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</si>
  <si>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</si>
  <si>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</si>
  <si>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</si>
  <si>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</si>
  <si>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</si>
  <si>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</si>
  <si>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</si>
  <si>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</si>
  <si>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</si>
  <si>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</si>
  <si>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</si>
  <si>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</si>
  <si>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</si>
  <si>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</si>
  <si>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</si>
  <si>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</si>
  <si>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</si>
  <si>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</si>
  <si>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</si>
  <si>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</si>
  <si>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</si>
  <si>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</si>
  <si>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</si>
  <si>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</si>
  <si>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</si>
  <si>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</si>
  <si>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</si>
  <si>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</si>
  <si>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</si>
  <si>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</si>
  <si>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</si>
  <si>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</si>
  <si>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</si>
  <si>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</si>
  <si>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</si>
  <si>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</si>
  <si>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</si>
  <si>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</si>
  <si>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</si>
  <si>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</si>
  <si>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</si>
  <si>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</si>
  <si>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</si>
  <si>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</si>
  <si>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</si>
  <si>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</si>
  <si>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</si>
  <si>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</si>
  <si>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</si>
  <si>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</si>
  <si>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</si>
  <si>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</si>
  <si>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</si>
  <si>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</si>
  <si>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</si>
  <si>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</si>
  <si>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</si>
  <si>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</si>
  <si>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</si>
  <si>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</si>
  <si>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</si>
  <si>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</si>
  <si>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</si>
  <si>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</si>
  <si>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</si>
  <si>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</si>
  <si>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</si>
  <si>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</si>
  <si>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</si>
  <si>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</si>
  <si>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</si>
  <si>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</si>
  <si>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</si>
  <si>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</si>
  <si>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</si>
  <si>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</si>
  <si>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</si>
  <si>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</si>
  <si>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</si>
  <si>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</si>
  <si>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</si>
  <si>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</si>
  <si>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</si>
  <si>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</si>
  <si>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</si>
  <si>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</si>
  <si>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</si>
  <si>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</si>
  <si>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</si>
  <si>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</si>
  <si>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</si>
  <si>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</si>
  <si>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</si>
  <si>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</si>
  <si>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</si>
  <si>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</si>
  <si>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</si>
  <si>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</si>
  <si>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</si>
  <si>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</si>
  <si>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</si>
  <si>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</si>
  <si>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</si>
  <si>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</si>
  <si>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</si>
  <si>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</si>
  <si>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</si>
  <si>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</si>
  <si>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</si>
  <si>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</si>
  <si>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</si>
  <si>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</si>
  <si>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</si>
  <si>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</si>
  <si>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</si>
  <si>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</si>
  <si>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</si>
  <si>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</si>
  <si>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</si>
  <si>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</si>
  <si>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</si>
  <si>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</si>
  <si>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</si>
  <si>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</si>
  <si>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</si>
  <si>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</si>
  <si>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</si>
  <si>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</si>
  <si>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</si>
  <si>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</si>
  <si>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</si>
  <si>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</si>
  <si>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</si>
  <si>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</si>
  <si>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</si>
  <si>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</si>
  <si>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</si>
  <si>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</si>
  <si>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</si>
  <si>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</si>
  <si>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</si>
  <si>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</si>
  <si>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</si>
  <si>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</si>
  <si>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</si>
  <si>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</si>
  <si>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</si>
  <si>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</si>
  <si>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</si>
  <si>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</si>
  <si>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</si>
  <si>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</si>
  <si>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</si>
  <si>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</si>
  <si>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</si>
  <si>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</si>
  <si>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</si>
  <si>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</si>
  <si>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</si>
  <si>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</si>
  <si>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</si>
  <si>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</si>
  <si>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</si>
  <si>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</si>
  <si>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</si>
  <si>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</si>
  <si>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</si>
  <si>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</si>
  <si>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</si>
  <si>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</si>
  <si>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</si>
  <si>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</si>
  <si>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</si>
  <si>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</si>
  <si>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</si>
  <si>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</si>
  <si>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</si>
  <si>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</si>
  <si>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</si>
  <si>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</si>
  <si>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</si>
  <si>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</si>
  <si>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</si>
  <si>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</si>
  <si>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</si>
  <si>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</si>
  <si>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</si>
  <si>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</si>
  <si>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</si>
  <si>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</si>
  <si>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</si>
  <si>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</si>
  <si>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</si>
  <si>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</si>
  <si>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</si>
  <si>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</si>
  <si>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</si>
  <si>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</si>
  <si>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</si>
  <si>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</si>
  <si>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</si>
  <si>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</si>
  <si>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</si>
  <si>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</si>
  <si>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</si>
  <si>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</si>
  <si>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</si>
  <si>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</si>
  <si>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</si>
  <si>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</si>
  <si>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</si>
  <si>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</si>
  <si>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</si>
  <si>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</si>
  <si>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</si>
  <si>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</si>
  <si>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</si>
  <si>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</si>
  <si>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</si>
  <si>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</si>
  <si>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</si>
  <si>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</si>
  <si>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</si>
  <si>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</si>
  <si>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</si>
  <si>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</si>
  <si>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</si>
  <si>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</si>
  <si>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</si>
  <si>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</si>
  <si>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</si>
  <si>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</si>
  <si>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</si>
  <si>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</si>
  <si>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</si>
  <si>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</si>
  <si>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</si>
  <si>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</si>
  <si>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</si>
  <si>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</si>
  <si>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</si>
  <si>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</si>
  <si>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</si>
  <si>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</si>
  <si>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</si>
  <si>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</si>
  <si>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</si>
  <si>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</si>
  <si>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</si>
  <si>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</si>
  <si>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</si>
  <si>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</si>
  <si>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</si>
  <si>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</si>
  <si>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</si>
  <si>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</si>
  <si>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</si>
  <si>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</si>
  <si>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</si>
  <si>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</si>
  <si>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</si>
  <si>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</si>
  <si>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</si>
  <si>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</si>
  <si>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</si>
  <si>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</si>
  <si>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</si>
  <si>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</si>
  <si>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</si>
  <si>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</si>
  <si>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</si>
  <si>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</si>
  <si>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</si>
  <si>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</si>
  <si>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</si>
  <si>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</si>
  <si>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</si>
  <si>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</si>
  <si>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</si>
  <si>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</si>
  <si>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</si>
  <si>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</si>
  <si>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</si>
  <si>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</si>
  <si>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</si>
  <si>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</si>
  <si>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</si>
  <si>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</si>
  <si>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</si>
  <si>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</si>
  <si>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</si>
  <si>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</si>
  <si>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</si>
  <si>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</si>
  <si>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</si>
  <si>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</si>
  <si>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</si>
  <si>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</si>
  <si>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</si>
  <si>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</si>
  <si>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</si>
  <si>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</si>
  <si>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</si>
  <si>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</si>
  <si>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</si>
  <si>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</si>
  <si>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</si>
  <si>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</si>
  <si>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</si>
  <si>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</si>
  <si>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</si>
  <si>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</si>
  <si>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</si>
  <si>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</si>
  <si>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</si>
  <si>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</si>
  <si>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</si>
  <si>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</si>
  <si>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</si>
  <si>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</si>
  <si>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</si>
  <si>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</si>
  <si>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</si>
  <si>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</si>
  <si>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</si>
  <si>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</si>
  <si>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</si>
  <si>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</si>
  <si>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</si>
  <si>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</si>
  <si>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</si>
  <si>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</si>
  <si>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</si>
  <si>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</si>
  <si>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</si>
  <si>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</si>
  <si>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</si>
  <si>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</si>
  <si>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</si>
  <si>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</si>
  <si>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</si>
  <si>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</si>
  <si>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</si>
  <si>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</si>
  <si>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</si>
  <si>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</si>
  <si>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</si>
  <si>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</si>
  <si>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</si>
  <si>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</si>
  <si>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</si>
  <si>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</si>
  <si>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</si>
  <si>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</si>
  <si>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</si>
  <si>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</si>
  <si>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</si>
  <si>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</si>
  <si>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</si>
  <si>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</si>
  <si>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</si>
  <si>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</si>
  <si>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</si>
  <si>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</si>
  <si>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</si>
  <si>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</si>
  <si>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</si>
  <si>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</si>
  <si>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</si>
  <si>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</si>
  <si>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</si>
  <si>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</si>
  <si>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</si>
  <si>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</si>
  <si>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</si>
  <si>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</si>
  <si>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</si>
  <si>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</si>
  <si>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</si>
  <si>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</si>
  <si>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</si>
  <si>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</si>
  <si>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</si>
  <si>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</si>
  <si>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</si>
  <si>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</si>
  <si>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</si>
  <si>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</si>
  <si>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</si>
  <si>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</si>
  <si>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</si>
  <si>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</si>
  <si>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</si>
  <si>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</si>
  <si>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</si>
  <si>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</si>
  <si>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</si>
  <si>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</si>
  <si>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</si>
  <si>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</si>
  <si>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</si>
  <si>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</si>
  <si>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</si>
  <si>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</si>
  <si>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</si>
  <si>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</si>
  <si>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</si>
  <si>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</si>
  <si>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</si>
  <si>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</si>
  <si>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</si>
  <si>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</si>
  <si>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</si>
  <si>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</si>
  <si>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</si>
  <si>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</si>
  <si>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</si>
  <si>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</si>
  <si>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</si>
  <si>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</si>
  <si>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</si>
  <si>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</si>
  <si>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</si>
  <si>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</si>
  <si>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</si>
  <si>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</si>
  <si>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</si>
  <si>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</si>
  <si>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</si>
  <si>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</si>
  <si>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</si>
  <si>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</si>
  <si>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</si>
  <si>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</si>
  <si>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</si>
  <si>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</si>
  <si>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</si>
  <si>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</si>
  <si>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</si>
  <si>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</si>
  <si>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</si>
  <si>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</si>
  <si>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</si>
  <si>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</si>
  <si>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</si>
  <si>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</si>
  <si>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</si>
  <si>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</si>
  <si>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</si>
  <si>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</si>
  <si>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</si>
  <si>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</si>
  <si>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</si>
  <si>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</si>
  <si>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</si>
  <si>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</si>
  <si>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</si>
  <si>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</si>
  <si>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</si>
  <si>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</si>
  <si>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</si>
  <si>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</si>
  <si>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</si>
  <si>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</si>
  <si>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</si>
  <si>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</si>
  <si>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</si>
  <si>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</si>
  <si>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</si>
  <si>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</si>
  <si>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</si>
  <si>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</si>
  <si>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</si>
  <si>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</si>
  <si>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</si>
  <si>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</si>
  <si>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</si>
  <si>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</si>
  <si>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</si>
  <si>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</si>
  <si>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</si>
  <si>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</si>
  <si>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</si>
  <si>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</si>
  <si>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</si>
  <si>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</si>
  <si>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</si>
  <si>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</si>
  <si>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</si>
  <si>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</si>
  <si>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</si>
  <si>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</si>
  <si>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</si>
  <si>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</si>
  <si>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</si>
  <si>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</si>
  <si>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</si>
  <si>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</si>
  <si>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</si>
  <si>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</si>
  <si>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</si>
  <si>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</si>
  <si>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</si>
  <si>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</si>
  <si>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</si>
  <si>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</si>
  <si>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</si>
  <si>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</si>
  <si>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</si>
  <si>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</si>
  <si>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</si>
  <si>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</si>
  <si>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</si>
  <si>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</si>
  <si>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</si>
  <si>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</si>
  <si>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</si>
  <si>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</si>
  <si>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</si>
  <si>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</si>
  <si>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</si>
  <si>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</si>
  <si>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</si>
  <si>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</si>
  <si>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</si>
  <si>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</si>
  <si>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</si>
  <si>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</si>
  <si>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</si>
  <si>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</si>
  <si>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</si>
  <si>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</si>
  <si>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</si>
  <si>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</si>
  <si>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</si>
  <si>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</si>
  <si>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</si>
  <si>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</si>
  <si>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</si>
  <si>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</si>
  <si>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</si>
  <si>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</si>
  <si>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</si>
  <si>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</si>
  <si>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</si>
  <si>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</si>
  <si>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</si>
  <si>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</si>
  <si>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</si>
  <si>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</si>
  <si>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</si>
  <si>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</si>
  <si>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</si>
  <si>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</si>
  <si>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</si>
  <si>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</si>
  <si>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</si>
  <si>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</si>
  <si>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</si>
  <si>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</si>
  <si>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</si>
  <si>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</si>
  <si>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</si>
  <si>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</si>
  <si>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</si>
  <si>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</si>
  <si>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</si>
  <si>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</si>
  <si>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</si>
  <si>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</si>
  <si>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</si>
  <si>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</si>
  <si>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</si>
  <si>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</si>
  <si>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</si>
  <si>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</si>
  <si>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</si>
  <si>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</si>
  <si>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</si>
  <si>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</si>
  <si>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</si>
  <si>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</si>
  <si>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</si>
  <si>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</si>
  <si>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</si>
  <si>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</si>
  <si>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</si>
  <si>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</si>
  <si>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</si>
  <si>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</si>
  <si>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</si>
  <si>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</si>
  <si>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</si>
  <si>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</si>
  <si>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</si>
  <si>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</si>
  <si>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</si>
  <si>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</si>
  <si>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</si>
  <si>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</si>
  <si>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</si>
  <si>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</si>
  <si>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</si>
  <si>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</si>
  <si>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</si>
  <si>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</si>
  <si>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</si>
  <si>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</si>
  <si>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</si>
  <si>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</si>
  <si>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</si>
  <si>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</si>
  <si>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</si>
  <si>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</si>
  <si>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</si>
  <si>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</si>
  <si>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</si>
  <si>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</si>
  <si>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</si>
  <si>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</si>
  <si>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</si>
  <si>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</si>
  <si>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</si>
  <si>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</si>
  <si>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</si>
  <si>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</si>
  <si>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</si>
  <si>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</si>
  <si>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</si>
  <si>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</si>
  <si>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</si>
  <si>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</si>
  <si>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</si>
  <si>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</si>
  <si>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</si>
  <si>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</si>
  <si>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</si>
  <si>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</si>
  <si>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</si>
  <si>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</si>
  <si>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</si>
  <si>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</si>
  <si>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</si>
  <si>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</si>
  <si>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</si>
  <si>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</si>
  <si>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</si>
  <si>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</si>
  <si>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</si>
  <si>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</si>
  <si>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</si>
  <si>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</si>
  <si>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</si>
  <si>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</si>
  <si>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</si>
  <si>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</si>
  <si>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</si>
  <si>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</si>
  <si>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</si>
  <si>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</si>
  <si>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</si>
  <si>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</si>
  <si>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</si>
  <si>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</si>
  <si>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</si>
  <si>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</si>
  <si>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</si>
  <si>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</si>
  <si>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</si>
  <si>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</si>
  <si>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</si>
  <si>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</si>
  <si>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</si>
  <si>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</si>
  <si>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</si>
  <si>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</si>
  <si>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</si>
  <si>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</si>
  <si>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</si>
  <si>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</si>
  <si>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</si>
  <si>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</si>
  <si>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</si>
  <si>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</si>
  <si>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</si>
  <si>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</si>
  <si>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</si>
  <si>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</si>
  <si>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</si>
  <si>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</si>
  <si>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</si>
  <si>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</si>
  <si>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</si>
  <si>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</si>
  <si>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</si>
  <si>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</si>
  <si>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</si>
  <si>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</si>
  <si>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</si>
  <si>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</si>
  <si>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</si>
  <si>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</si>
  <si>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</si>
  <si>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</si>
  <si>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</si>
  <si>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</si>
  <si>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</si>
  <si>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</si>
  <si>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</si>
  <si>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</si>
  <si>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</si>
  <si>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</si>
  <si>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</si>
  <si>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</si>
  <si>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</si>
  <si>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</si>
  <si>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</si>
  <si>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</si>
  <si>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</si>
  <si>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</si>
  <si>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</si>
  <si>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</si>
  <si>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</si>
  <si>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</si>
  <si>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</si>
  <si>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</si>
  <si>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</si>
  <si>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</si>
  <si>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</si>
  <si>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</si>
  <si>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</si>
  <si>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</si>
  <si>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</si>
  <si>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</si>
  <si>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</si>
  <si>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</si>
  <si>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</si>
  <si>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</si>
  <si>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</si>
  <si>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</si>
  <si>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</si>
  <si>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</si>
  <si>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</si>
  <si>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</si>
  <si>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</si>
  <si>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</si>
  <si>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</si>
  <si>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</si>
  <si>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</si>
  <si>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</si>
  <si>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</si>
  <si>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</si>
  <si>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</si>
  <si>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</si>
  <si>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</si>
  <si>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</si>
  <si>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</si>
  <si>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</si>
  <si>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</si>
  <si>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</si>
  <si>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</si>
  <si>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</si>
  <si>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</si>
  <si>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</si>
  <si>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</si>
  <si>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</si>
  <si>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</si>
  <si>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</si>
  <si>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</si>
  <si>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</si>
  <si>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</si>
  <si>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</si>
  <si>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</si>
  <si>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</si>
  <si>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</si>
  <si>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</si>
  <si>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</si>
  <si>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</si>
  <si>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</si>
  <si>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</si>
  <si>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</si>
  <si>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</si>
  <si>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</si>
  <si>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</si>
  <si>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</si>
  <si>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</si>
  <si>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</si>
  <si>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</si>
  <si>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</si>
  <si>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</si>
  <si>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</si>
  <si>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</si>
  <si>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</si>
  <si>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</si>
  <si>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</si>
  <si>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</si>
  <si>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</si>
  <si>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</si>
  <si>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</si>
  <si>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</si>
  <si>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</si>
  <si>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</si>
  <si>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</si>
  <si>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</si>
  <si>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</si>
  <si>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</si>
  <si>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</si>
  <si>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</si>
  <si>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</si>
  <si>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</si>
  <si>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</si>
  <si>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</si>
  <si>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</si>
  <si>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</si>
  <si>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</si>
  <si>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</si>
  <si>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</si>
  <si>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</si>
  <si>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</si>
  <si>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</si>
  <si>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</si>
  <si>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</si>
  <si>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</si>
  <si>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</si>
  <si>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</si>
  <si>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</si>
  <si>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</si>
  <si>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</si>
  <si>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</si>
  <si>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</si>
  <si>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</si>
  <si>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</si>
  <si>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</si>
  <si>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</si>
  <si>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</si>
  <si>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</si>
  <si>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</si>
  <si>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</si>
  <si>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</si>
  <si>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</si>
  <si>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</si>
  <si>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</si>
  <si>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</si>
  <si>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</si>
  <si>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</si>
  <si>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</si>
  <si>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</si>
  <si>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</si>
  <si>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</si>
  <si>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</si>
  <si>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</si>
  <si>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</si>
  <si>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</si>
  <si>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</si>
  <si>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</si>
  <si>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</si>
  <si>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</si>
  <si>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</si>
  <si>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</si>
  <si>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</si>
  <si>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</si>
  <si>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</si>
  <si>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</si>
  <si>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</si>
  <si>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</si>
  <si>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</si>
  <si>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</si>
  <si>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</si>
  <si>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</si>
  <si>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</si>
  <si>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</si>
  <si>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</si>
  <si>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</si>
  <si>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</si>
  <si>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</si>
  <si>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</si>
  <si>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</si>
  <si>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</si>
  <si>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</si>
  <si>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</si>
  <si>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</si>
  <si>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</si>
  <si>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</si>
  <si>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</si>
  <si>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</si>
  <si>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</si>
  <si>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</si>
  <si>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</si>
  <si>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</si>
  <si>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</si>
  <si>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</si>
  <si>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</si>
  <si>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</si>
  <si>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</si>
  <si>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</si>
  <si>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</si>
  <si>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</si>
  <si>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</si>
  <si>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</si>
  <si>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</si>
  <si>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</si>
  <si>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</si>
  <si>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</si>
  <si>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</si>
  <si>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</si>
  <si>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</si>
  <si>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</si>
  <si>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</si>
  <si>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</si>
  <si>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</si>
  <si>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</si>
  <si>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</si>
  <si>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</si>
  <si>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</si>
  <si>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</si>
  <si>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</si>
  <si>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</si>
  <si>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</si>
  <si>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</si>
  <si>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</si>
  <si>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</si>
  <si>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</si>
  <si>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</si>
  <si>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</si>
  <si>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</si>
  <si>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</si>
  <si>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</si>
  <si>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</si>
  <si>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</si>
  <si>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</si>
  <si>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</si>
  <si>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</si>
  <si>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</si>
  <si>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</si>
  <si>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</si>
  <si>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</si>
  <si>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</si>
  <si>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</si>
  <si>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</si>
  <si>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</si>
  <si>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</si>
  <si>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</si>
  <si>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</si>
  <si>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</si>
  <si>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</si>
  <si>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</si>
  <si>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</si>
  <si>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</si>
  <si>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</si>
  <si>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</si>
  <si>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</si>
  <si>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</si>
  <si>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</si>
  <si>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</si>
  <si>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</si>
  <si>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</si>
  <si>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</si>
  <si>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</si>
  <si>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</si>
  <si>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</si>
  <si>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</si>
  <si>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</si>
  <si>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</si>
  <si>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</si>
  <si>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</si>
  <si>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</si>
  <si>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</si>
  <si>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</si>
  <si>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</si>
  <si>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</si>
  <si>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</si>
  <si>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</si>
  <si>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</si>
  <si>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</si>
  <si>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</si>
  <si>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</si>
  <si>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</si>
  <si>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</si>
  <si>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</si>
  <si>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</si>
  <si>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</si>
  <si>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</si>
  <si>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</si>
  <si>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</si>
  <si>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</si>
  <si>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</si>
  <si>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</si>
  <si>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</si>
  <si>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</si>
  <si>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</si>
  <si>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</si>
  <si>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</si>
  <si>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</si>
  <si>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</si>
  <si>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</si>
  <si>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</si>
  <si>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</si>
  <si>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</si>
  <si>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</si>
  <si>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</si>
  <si>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</si>
  <si>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</si>
  <si>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</si>
  <si>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</si>
  <si>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</si>
  <si>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</si>
  <si>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</si>
  <si>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</si>
  <si>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</si>
  <si>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</si>
  <si>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</si>
  <si>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</si>
  <si>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</si>
  <si>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</si>
  <si>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</si>
  <si>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</si>
  <si>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</si>
  <si>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</si>
  <si>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</si>
  <si>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</si>
  <si>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</si>
  <si>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</si>
  <si>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</si>
  <si>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</si>
  <si>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</si>
  <si>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</si>
  <si>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</si>
  <si>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</si>
  <si>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</si>
  <si>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</si>
  <si>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</si>
  <si>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</si>
  <si>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</si>
  <si>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</si>
  <si>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</si>
  <si>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</si>
  <si>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</si>
  <si>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</si>
  <si>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</si>
  <si>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</si>
  <si>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</si>
  <si>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</si>
  <si>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</si>
  <si>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</si>
  <si>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</si>
  <si>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</si>
  <si>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</si>
  <si>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</si>
  <si>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</si>
  <si>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</si>
  <si>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</si>
  <si>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</si>
  <si>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</si>
  <si>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</si>
  <si>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</si>
  <si>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</si>
  <si>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</si>
  <si>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</si>
  <si>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</si>
  <si>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</si>
  <si>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</si>
  <si>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</si>
  <si>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</si>
  <si>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</si>
  <si>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</si>
  <si>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</si>
  <si>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</si>
  <si>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</si>
  <si>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</si>
  <si>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</si>
  <si>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</si>
  <si>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</si>
  <si>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</si>
  <si>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</si>
  <si>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</si>
  <si>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</si>
  <si>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</si>
  <si>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</si>
  <si>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</si>
  <si>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</si>
  <si>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</si>
  <si>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</si>
  <si>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</si>
  <si>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</si>
  <si>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</si>
  <si>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</si>
  <si>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</si>
  <si>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</si>
  <si>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</si>
  <si>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</si>
  <si>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</si>
  <si>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</si>
  <si>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</si>
  <si>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</si>
  <si>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</si>
  <si>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</si>
  <si>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</si>
  <si>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</si>
  <si>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</si>
  <si>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</si>
  <si>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</si>
  <si>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</si>
  <si>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</si>
  <si>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</si>
  <si>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</si>
  <si>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</si>
  <si>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</si>
  <si>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</si>
  <si>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</si>
  <si>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</si>
  <si>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</si>
  <si>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</si>
  <si>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</si>
  <si>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</si>
  <si>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</si>
  <si>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</si>
  <si>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</si>
  <si>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</si>
  <si>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</si>
  <si>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</si>
  <si>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</si>
  <si>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</si>
  <si>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</si>
  <si>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</si>
  <si>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</si>
  <si>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</si>
  <si>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</si>
  <si>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</si>
  <si>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</si>
  <si>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</si>
  <si>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</si>
  <si>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</si>
  <si>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</si>
  <si>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</si>
  <si>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</si>
  <si>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</si>
  <si>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</si>
  <si>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</si>
  <si>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</si>
  <si>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</si>
  <si>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</si>
  <si>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</si>
  <si>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</si>
  <si>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</si>
  <si>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</si>
  <si>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</si>
  <si>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</si>
  <si>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</si>
  <si>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</si>
  <si>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</si>
  <si>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</si>
  <si>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</si>
  <si>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</si>
  <si>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</si>
  <si>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</si>
  <si>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</si>
  <si>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</si>
  <si>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</si>
  <si>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</si>
  <si>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</si>
  <si>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</si>
  <si>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</si>
  <si>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</si>
  <si>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</si>
  <si>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</si>
  <si>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</si>
  <si>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</si>
  <si>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</si>
  <si>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</si>
  <si>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</si>
  <si>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</si>
  <si>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</si>
  <si>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</si>
  <si>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</si>
  <si>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</si>
  <si>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</si>
  <si>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</si>
  <si>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</si>
  <si>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</si>
  <si>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</si>
  <si>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</si>
  <si>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</si>
  <si>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</si>
  <si>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</si>
  <si>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</si>
  <si>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</si>
  <si>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</si>
  <si>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</si>
  <si>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</si>
  <si>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</si>
  <si>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</si>
  <si>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</si>
  <si>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</si>
  <si>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</si>
  <si>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</si>
  <si>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</si>
  <si>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</si>
  <si>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</si>
  <si>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</si>
  <si>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</si>
  <si>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</si>
  <si>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</si>
  <si>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</si>
  <si>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</si>
  <si>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</si>
  <si>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</si>
  <si>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</si>
  <si>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</si>
  <si>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</si>
  <si>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</si>
  <si>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</si>
  <si>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</si>
  <si>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</si>
  <si>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</si>
  <si>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</si>
  <si>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</si>
  <si>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</si>
  <si>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</si>
  <si>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</si>
  <si>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</si>
  <si>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</si>
  <si>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</si>
  <si>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</si>
  <si>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</si>
  <si>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</si>
  <si>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</si>
  <si>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</si>
  <si>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</si>
  <si>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</si>
  <si>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</si>
  <si>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</si>
  <si>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</si>
  <si>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</si>
  <si>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</si>
  <si>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</si>
  <si>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</si>
  <si>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</si>
  <si>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</si>
  <si>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</si>
  <si>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</si>
  <si>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</si>
  <si>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</si>
  <si>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</si>
  <si>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</si>
  <si>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</si>
  <si>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</si>
  <si>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</si>
  <si>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</si>
  <si>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</si>
  <si>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</si>
  <si>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</si>
  <si>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</si>
  <si>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</si>
  <si>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</si>
  <si>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</si>
  <si>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</si>
  <si>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</si>
  <si>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</si>
  <si>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</si>
  <si>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</si>
  <si>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</si>
  <si>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</si>
  <si>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</si>
  <si>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</si>
  <si>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</si>
  <si>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</si>
  <si>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</si>
  <si>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</si>
  <si>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</si>
  <si>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</si>
  <si>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</si>
  <si>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</si>
  <si>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</si>
  <si>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</si>
  <si>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</si>
  <si>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</si>
  <si>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</si>
  <si>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</si>
  <si>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</si>
  <si>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</si>
  <si>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</si>
  <si>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</si>
  <si>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</si>
  <si>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</si>
  <si>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</si>
  <si>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</si>
  <si>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</si>
  <si>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</si>
  <si>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</si>
  <si>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</si>
  <si>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</si>
  <si>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</si>
  <si>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</si>
  <si>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</si>
  <si>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</si>
  <si>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</si>
  <si>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</si>
  <si>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</si>
  <si>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</si>
  <si>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</si>
  <si>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</si>
  <si>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</si>
  <si>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</si>
  <si>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</si>
  <si>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</si>
  <si>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</si>
  <si>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</si>
  <si>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</si>
  <si>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</si>
  <si>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</si>
  <si>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</si>
  <si>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</si>
  <si>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</si>
  <si>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</si>
  <si>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</si>
  <si>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</si>
  <si>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</si>
  <si>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</si>
  <si>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</si>
  <si>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</si>
  <si>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</si>
  <si>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</si>
  <si>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</si>
  <si>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</si>
  <si>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</si>
  <si>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</si>
  <si>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</si>
  <si>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</si>
  <si>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</si>
  <si>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</si>
  <si>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</si>
  <si>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</si>
  <si>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</si>
  <si>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</si>
  <si>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</si>
  <si>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</si>
  <si>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</si>
  <si>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</si>
  <si>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</si>
  <si>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</si>
  <si>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</si>
  <si>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</si>
  <si>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</si>
  <si>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</si>
  <si>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</si>
  <si>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</si>
  <si>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</si>
  <si>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</si>
  <si>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</si>
  <si>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</si>
  <si>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</si>
  <si>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</si>
  <si>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</si>
  <si>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</si>
  <si>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</si>
  <si>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</si>
  <si>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</si>
  <si>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</si>
  <si>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</si>
  <si>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</si>
  <si>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</si>
  <si>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</si>
  <si>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</si>
  <si>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</si>
  <si>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</si>
  <si>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</si>
  <si>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</si>
  <si>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</si>
  <si>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</si>
  <si>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</si>
  <si>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</si>
  <si>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</si>
  <si>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</si>
  <si>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</si>
  <si>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</si>
  <si>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</si>
  <si>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</si>
  <si>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</si>
  <si>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</si>
  <si>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</si>
  <si>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</si>
  <si>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</si>
  <si>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</si>
  <si>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</si>
  <si>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</si>
  <si>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</si>
  <si>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</si>
  <si>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</si>
  <si>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</si>
  <si>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</si>
  <si>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</si>
  <si>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</si>
  <si>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</si>
  <si>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</si>
  <si>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</si>
  <si>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</si>
  <si>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</si>
  <si>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</si>
  <si>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</si>
  <si>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</si>
  <si>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</si>
  <si>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</si>
  <si>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</si>
  <si>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</si>
  <si>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</si>
  <si>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</si>
  <si>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</si>
  <si>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</si>
  <si>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</si>
  <si>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</si>
  <si>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</si>
  <si>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</si>
  <si>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</si>
  <si>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</si>
  <si>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</si>
  <si>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</si>
  <si>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</si>
  <si>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</si>
  <si>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</si>
  <si>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</si>
  <si>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</si>
  <si>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</si>
  <si>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</si>
  <si>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</si>
  <si>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</si>
  <si>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</si>
  <si>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</si>
  <si>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</si>
  <si>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</si>
  <si>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</si>
  <si>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</si>
  <si>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</si>
  <si>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</si>
  <si>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</si>
  <si>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</si>
  <si>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</si>
  <si>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</si>
  <si>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</si>
  <si>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</si>
  <si>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</si>
  <si>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</si>
  <si>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</si>
  <si>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</si>
  <si>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</si>
  <si>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</si>
  <si>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</si>
  <si>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</si>
  <si>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</si>
  <si>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</si>
  <si>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</si>
  <si>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</si>
  <si>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</si>
  <si>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</si>
  <si>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</si>
  <si>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</si>
  <si>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</si>
  <si>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</si>
  <si>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</si>
  <si>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</si>
  <si>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</si>
  <si>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</si>
  <si>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</si>
  <si>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</si>
  <si>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</si>
  <si>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</si>
  <si>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</si>
  <si>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</si>
  <si>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</si>
  <si>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</si>
  <si>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</si>
  <si>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</si>
  <si>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</si>
  <si>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</si>
  <si>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</si>
  <si>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</si>
  <si>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</si>
  <si>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</si>
  <si>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</si>
  <si>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</si>
  <si>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</si>
  <si>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</si>
  <si>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</si>
  <si>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</si>
  <si>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</si>
  <si>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</si>
  <si>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</si>
  <si>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</si>
  <si>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</si>
  <si>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</si>
  <si>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</si>
  <si>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</si>
  <si>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</si>
  <si>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</si>
  <si>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</si>
  <si>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</si>
  <si>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</si>
  <si>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</si>
  <si>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</si>
  <si>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</si>
  <si>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</si>
  <si>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</si>
  <si>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</si>
  <si>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</si>
  <si>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</si>
  <si>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</si>
  <si>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</si>
  <si>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</si>
  <si>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</si>
  <si>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</si>
  <si>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</si>
  <si>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</si>
  <si>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</si>
  <si>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</si>
  <si>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</si>
  <si>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</si>
  <si>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</si>
  <si>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</si>
  <si>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</si>
  <si>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</si>
  <si>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</si>
  <si>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</si>
  <si>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</si>
  <si>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</si>
  <si>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</si>
  <si>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</si>
  <si>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</si>
  <si>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</si>
  <si>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</si>
  <si>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</si>
  <si>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</si>
  <si>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</si>
  <si>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</si>
  <si>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</si>
  <si>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</si>
  <si>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</si>
  <si>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</si>
  <si>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</si>
  <si>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</si>
  <si>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</si>
  <si>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</si>
  <si>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</si>
  <si>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</si>
  <si>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</si>
  <si>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</si>
  <si>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</si>
  <si>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</si>
  <si>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</si>
  <si>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</si>
  <si>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</si>
  <si>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</si>
  <si>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</si>
  <si>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</si>
  <si>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</si>
  <si>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</si>
  <si>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</si>
  <si>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</si>
  <si>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</si>
  <si>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</si>
  <si>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</si>
  <si>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</si>
  <si>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</si>
  <si>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</si>
  <si>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</si>
  <si>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</si>
  <si>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</si>
  <si>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</si>
  <si>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</si>
  <si>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</si>
  <si>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</si>
  <si>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</si>
  <si>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</si>
  <si>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</si>
  <si>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</si>
  <si>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</si>
  <si>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</si>
  <si>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</si>
  <si>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</si>
  <si>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</si>
  <si>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</si>
  <si>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</si>
  <si>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</si>
  <si>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</si>
  <si>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</si>
  <si>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</si>
  <si>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</si>
  <si>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</si>
  <si>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</si>
  <si>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</si>
  <si>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</si>
  <si>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</si>
  <si>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</si>
  <si>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</si>
  <si>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</si>
  <si>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</si>
  <si>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</si>
  <si>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</si>
  <si>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</si>
  <si>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</si>
  <si>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</si>
  <si>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</si>
  <si>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</si>
  <si>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</si>
  <si>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</si>
  <si>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</si>
  <si>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</si>
  <si>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</si>
  <si>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</si>
  <si>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</si>
  <si>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</si>
  <si>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</si>
  <si>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</si>
  <si>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</si>
  <si>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</si>
  <si>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</si>
  <si>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</si>
  <si>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</si>
  <si>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</si>
  <si>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</si>
  <si>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</si>
  <si>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</si>
  <si>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</si>
  <si>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</si>
  <si>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</si>
  <si>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</si>
  <si>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</si>
  <si>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</si>
  <si>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</si>
  <si>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</si>
  <si>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</si>
  <si>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</si>
  <si>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</si>
  <si>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</si>
  <si>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</si>
  <si>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</si>
  <si>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</si>
  <si>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</si>
  <si>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</si>
  <si>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</si>
  <si>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</si>
  <si>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</si>
  <si>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</si>
  <si>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</si>
  <si>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</si>
  <si>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</si>
  <si>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</si>
  <si>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</si>
  <si>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</si>
  <si>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</si>
  <si>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</si>
  <si>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</si>
  <si>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</si>
  <si>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</si>
  <si>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</si>
  <si>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</si>
  <si>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</si>
  <si>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</si>
  <si>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</si>
  <si>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</si>
  <si>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</si>
  <si>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</si>
  <si>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</si>
  <si>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</si>
  <si>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</si>
  <si>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</si>
  <si>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</si>
  <si>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</si>
  <si>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</si>
  <si>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</si>
  <si>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</si>
  <si>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</si>
  <si>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</si>
  <si>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</si>
  <si>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</si>
  <si>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</si>
  <si>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</si>
  <si>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</si>
  <si>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</si>
  <si>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</si>
  <si>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</si>
  <si>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</si>
  <si>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</si>
  <si>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</si>
  <si>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</si>
  <si>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</si>
  <si>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</si>
  <si>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</si>
  <si>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</si>
  <si>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</si>
  <si>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</si>
  <si>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</si>
  <si>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</si>
  <si>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</si>
  <si>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</si>
  <si>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</si>
  <si>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</si>
  <si>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</si>
  <si>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</si>
  <si>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</si>
  <si>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</si>
  <si>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</si>
  <si>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</si>
  <si>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</si>
  <si>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</si>
  <si>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</si>
  <si>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</si>
  <si>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</si>
  <si>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</si>
  <si>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</si>
  <si>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</si>
  <si>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</si>
  <si>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</si>
  <si>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</si>
  <si>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</si>
  <si>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</si>
  <si>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</si>
  <si>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</si>
  <si>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</si>
  <si>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</si>
  <si>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</si>
  <si>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</si>
  <si>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</si>
  <si>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</si>
  <si>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</si>
  <si>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</si>
  <si>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</si>
  <si>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</si>
  <si>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</si>
  <si>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</si>
  <si>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</si>
  <si>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</si>
  <si>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</si>
  <si>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</si>
  <si>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</si>
  <si>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</si>
  <si>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</si>
  <si>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</si>
  <si>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</si>
  <si>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</si>
  <si>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</si>
  <si>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</si>
  <si>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</si>
  <si>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</si>
  <si>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</si>
  <si>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</si>
  <si>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</si>
  <si>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</si>
  <si>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</si>
  <si>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</si>
  <si>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</si>
  <si>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</si>
  <si>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</si>
  <si>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</si>
  <si>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</si>
  <si>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</si>
  <si>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</si>
  <si>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</si>
  <si>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</si>
  <si>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</si>
  <si>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</si>
  <si>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</si>
  <si>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</si>
  <si>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</si>
  <si>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</si>
  <si>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</si>
  <si>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</si>
  <si>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</si>
  <si>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</si>
  <si>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</si>
  <si>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</si>
  <si>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</si>
  <si>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</si>
  <si>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</si>
  <si>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</si>
  <si>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</si>
  <si>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</si>
  <si>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</si>
  <si>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</si>
  <si>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</si>
  <si>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</si>
  <si>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</si>
  <si>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</si>
  <si>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</si>
  <si>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</si>
  <si>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</si>
  <si>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</si>
  <si>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</si>
  <si>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</si>
  <si>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</si>
  <si>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</si>
  <si>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</si>
  <si>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</si>
  <si>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</si>
  <si>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</si>
  <si>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</si>
  <si>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</si>
  <si>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</si>
  <si>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</si>
  <si>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</si>
  <si>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</si>
  <si>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</si>
  <si>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</si>
  <si>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</si>
  <si>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</si>
  <si>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</si>
  <si>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</si>
  <si>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</si>
  <si>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</si>
  <si>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</si>
  <si>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</si>
  <si>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</si>
  <si>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</si>
  <si>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</si>
  <si>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</si>
  <si>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</si>
  <si>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</si>
  <si>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</si>
  <si>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</si>
  <si>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</si>
  <si>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</si>
  <si>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</si>
  <si>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</si>
  <si>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</si>
  <si>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</si>
  <si>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</si>
  <si>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</si>
  <si>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</si>
  <si>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</si>
  <si>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</si>
  <si>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</si>
  <si>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</si>
  <si>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</si>
  <si>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</si>
  <si>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</si>
  <si>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</si>
  <si>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</si>
  <si>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</si>
  <si>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</si>
  <si>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</si>
  <si>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</si>
  <si>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</si>
  <si>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</si>
  <si>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</si>
  <si>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</si>
  <si>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</si>
  <si>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</si>
  <si>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</si>
  <si>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</si>
  <si>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</si>
  <si>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</si>
  <si>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</si>
  <si>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</si>
  <si>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</si>
  <si>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</si>
  <si>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</si>
  <si>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</si>
  <si>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</si>
  <si>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</si>
  <si>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</si>
  <si>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</si>
  <si>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</si>
  <si>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</si>
  <si>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</si>
  <si>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</si>
  <si>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</si>
  <si>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</si>
  <si>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</si>
  <si>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</si>
  <si>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</si>
  <si>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</si>
  <si>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</si>
  <si>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</si>
  <si>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</si>
  <si>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</si>
  <si>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</si>
  <si>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</si>
  <si>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</si>
  <si>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</si>
  <si>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</si>
  <si>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</si>
  <si>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</si>
  <si>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</si>
  <si>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</si>
  <si>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</si>
  <si>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</si>
  <si>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</si>
  <si>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</si>
  <si>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</si>
  <si>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</si>
  <si>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</si>
  <si>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</si>
  <si>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</si>
  <si>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</si>
  <si>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</si>
  <si>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</si>
  <si>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</si>
  <si>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</si>
  <si>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</si>
  <si>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</si>
  <si>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</si>
  <si>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</si>
  <si>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</si>
  <si>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</si>
  <si>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</si>
  <si>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</si>
  <si>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</si>
  <si>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</si>
  <si>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</si>
  <si>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</si>
  <si>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</si>
  <si>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</si>
  <si>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</si>
  <si>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</si>
  <si>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</si>
  <si>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</si>
  <si>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</si>
  <si>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</si>
  <si>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</si>
  <si>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</si>
  <si>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</si>
  <si>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</si>
  <si>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</si>
  <si>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</si>
  <si>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</si>
  <si>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</si>
  <si>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</si>
  <si>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</si>
  <si>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</si>
  <si>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</si>
  <si>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</si>
  <si>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</si>
  <si>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</si>
  <si>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</si>
  <si>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</si>
  <si>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</si>
  <si>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</si>
  <si>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</si>
  <si>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</si>
  <si>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</si>
  <si>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</si>
  <si>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</si>
  <si>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</si>
  <si>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</si>
  <si>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</si>
  <si>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</si>
  <si>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</si>
  <si>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</si>
  <si>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</si>
  <si>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</si>
  <si>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</si>
  <si>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</si>
  <si>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</si>
  <si>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</si>
  <si>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</si>
  <si>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</si>
  <si>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</si>
  <si>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</si>
  <si>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</si>
  <si>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</si>
  <si>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</si>
  <si>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</si>
  <si>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</si>
  <si>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</si>
  <si>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</si>
  <si>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</si>
  <si>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</si>
  <si>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</si>
  <si>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</si>
  <si>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</si>
  <si>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</si>
  <si>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</si>
  <si>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</si>
  <si>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</si>
  <si>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</si>
  <si>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</si>
  <si>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</si>
  <si>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</si>
  <si>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</si>
  <si>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</si>
  <si>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</si>
  <si>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</si>
  <si>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</si>
  <si>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</si>
  <si>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</si>
  <si>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</si>
  <si>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</si>
  <si>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</si>
  <si>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</si>
  <si>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</si>
  <si>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</si>
  <si>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</si>
  <si>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</si>
  <si>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</si>
  <si>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</si>
  <si>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</si>
  <si>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</si>
  <si>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</si>
  <si>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</si>
  <si>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</si>
  <si>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</si>
  <si>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</si>
  <si>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</si>
  <si>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</si>
  <si>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</si>
  <si>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</si>
  <si>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</si>
  <si>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</si>
  <si>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</si>
  <si>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</si>
  <si>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</si>
  <si>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</si>
  <si>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</si>
  <si>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</si>
  <si>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</si>
  <si>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</si>
  <si>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</si>
  <si>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</si>
  <si>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</si>
  <si>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</si>
  <si>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</si>
  <si>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</si>
  <si>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</si>
  <si>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</si>
  <si>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</si>
  <si>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</si>
  <si>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</si>
  <si>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</si>
  <si>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</si>
  <si>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</si>
  <si>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</si>
  <si>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</si>
  <si>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</si>
  <si>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</si>
  <si>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</si>
  <si>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</si>
  <si>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</si>
  <si>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</si>
  <si>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</si>
  <si>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</si>
  <si>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</si>
  <si>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</si>
  <si>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</si>
  <si>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</si>
  <si>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</si>
  <si>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</si>
  <si>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</si>
  <si>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</si>
  <si>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</si>
  <si>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</si>
  <si>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</si>
  <si>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</si>
  <si>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</si>
  <si>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</si>
  <si>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</si>
  <si>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</si>
  <si>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</si>
  <si>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</si>
  <si>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</si>
  <si>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</si>
  <si>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</si>
  <si>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</si>
  <si>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</si>
  <si>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</si>
  <si>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</si>
  <si>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</si>
  <si>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</si>
  <si>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</si>
  <si>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</si>
  <si>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</si>
  <si>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</si>
  <si>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</si>
  <si>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</si>
  <si>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</si>
  <si>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</si>
  <si>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</si>
  <si>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</si>
  <si>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</si>
  <si>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</si>
  <si>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</si>
  <si>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</si>
  <si>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</si>
  <si>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</si>
  <si>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</si>
  <si>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</si>
  <si>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</si>
  <si>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</si>
  <si>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</si>
  <si>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</si>
  <si>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</si>
  <si>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</si>
  <si>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</si>
  <si>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</si>
  <si>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</si>
  <si>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</si>
  <si>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</si>
  <si>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</si>
  <si>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</si>
  <si>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</si>
  <si>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</si>
  <si>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</si>
  <si>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</si>
  <si>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</si>
  <si>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</si>
  <si>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</si>
  <si>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</si>
  <si>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</si>
  <si>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</si>
  <si>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</si>
  <si>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</si>
  <si>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</si>
  <si>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</si>
  <si>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</si>
  <si>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</si>
  <si>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</si>
  <si>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</si>
  <si>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</si>
  <si>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</si>
  <si>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</si>
  <si>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</si>
  <si>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</si>
  <si>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</si>
  <si>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</si>
  <si>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</si>
  <si>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</si>
  <si>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</si>
  <si>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</si>
  <si>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</si>
  <si>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</si>
  <si>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</si>
  <si>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</si>
  <si>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</si>
  <si>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</si>
  <si>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</si>
  <si>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</si>
  <si>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</si>
  <si>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</si>
  <si>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</si>
  <si>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</si>
  <si>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</si>
  <si>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</si>
  <si>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</si>
  <si>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</si>
  <si>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</si>
  <si>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</si>
  <si>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</si>
  <si>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</si>
  <si>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</si>
  <si>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</si>
  <si>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</si>
  <si>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</si>
  <si>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</si>
  <si>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</si>
  <si>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</si>
  <si>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</si>
  <si>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</si>
  <si>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</si>
  <si>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</si>
  <si>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</si>
  <si>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</si>
  <si>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</si>
  <si>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</si>
  <si>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</si>
  <si>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</si>
  <si>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</si>
  <si>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</si>
  <si>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</si>
  <si>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</si>
  <si>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</si>
  <si>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</si>
  <si>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</si>
  <si>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</si>
  <si>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</si>
  <si>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</si>
  <si>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</si>
  <si>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</si>
  <si>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</si>
  <si>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</si>
  <si>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</si>
  <si>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</si>
  <si>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</si>
  <si>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</si>
  <si>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</si>
  <si>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</si>
  <si>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</si>
  <si>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</si>
  <si>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</si>
  <si>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</si>
  <si>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</si>
  <si>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</si>
  <si>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</si>
  <si>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</si>
  <si>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</si>
  <si>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</si>
  <si>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</si>
  <si>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</si>
  <si>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</si>
  <si>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</si>
  <si>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</si>
  <si>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</si>
  <si>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</si>
  <si>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</si>
  <si>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</si>
  <si>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</si>
  <si>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</si>
  <si>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</si>
  <si>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</si>
  <si>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</si>
  <si>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</si>
  <si>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</si>
  <si>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</si>
  <si>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</si>
  <si>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</si>
  <si>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</si>
  <si>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</si>
  <si>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</si>
  <si>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</si>
  <si>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</si>
  <si>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</si>
  <si>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</si>
  <si>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</si>
  <si>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</si>
  <si>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</si>
  <si>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</si>
  <si>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</si>
  <si>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</si>
  <si>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</si>
  <si>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</si>
  <si>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</si>
  <si>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</si>
  <si>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</si>
  <si>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</si>
  <si>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</si>
  <si>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</si>
  <si>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</si>
  <si>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</si>
  <si>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</si>
  <si>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</si>
  <si>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</si>
  <si>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</si>
  <si>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</si>
  <si>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</si>
  <si>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</si>
  <si>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</si>
  <si>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</si>
  <si>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</si>
  <si>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</si>
  <si>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</si>
  <si>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</si>
  <si>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</si>
  <si>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</si>
  <si>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</si>
  <si>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</si>
  <si>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</si>
  <si>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</si>
  <si>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</si>
  <si>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</si>
  <si>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</si>
  <si>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</si>
  <si>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</si>
  <si>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</si>
  <si>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</si>
  <si>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</si>
  <si>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</si>
  <si>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</si>
  <si>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</si>
  <si>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</si>
  <si>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</si>
  <si>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</si>
  <si>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</si>
  <si>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</si>
  <si>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</si>
  <si>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</si>
  <si>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</si>
  <si>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</si>
  <si>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</si>
  <si>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</si>
  <si>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</si>
  <si>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</si>
  <si>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</si>
  <si>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</si>
  <si>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</si>
  <si>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</si>
  <si>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</si>
  <si>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</si>
  <si>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</si>
  <si>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</si>
  <si>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</si>
  <si>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</si>
  <si>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</si>
  <si>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</si>
  <si>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</si>
  <si>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</si>
  <si>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</si>
  <si>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</si>
  <si>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</si>
  <si>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</si>
  <si>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</si>
  <si>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</si>
  <si>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</si>
  <si>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</si>
  <si>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</si>
  <si>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</si>
  <si>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</si>
  <si>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</si>
  <si>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</si>
  <si>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</si>
  <si>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</si>
  <si>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</si>
  <si>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</si>
  <si>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</si>
  <si>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</si>
  <si>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</si>
  <si>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</si>
  <si>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</si>
  <si>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</si>
  <si>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</si>
  <si>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</si>
  <si>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</si>
  <si>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</si>
  <si>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</si>
  <si>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</si>
  <si>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</si>
  <si>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</si>
  <si>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</si>
  <si>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</si>
  <si>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</si>
  <si>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</si>
  <si>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</si>
  <si>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</si>
  <si>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</si>
  <si>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</si>
  <si>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</si>
  <si>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</si>
  <si>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</si>
  <si>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</si>
  <si>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</si>
  <si>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</si>
  <si>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</si>
  <si>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</si>
  <si>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</si>
  <si>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</si>
  <si>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</si>
  <si>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</si>
  <si>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</si>
  <si>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</si>
  <si>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</si>
  <si>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</si>
  <si>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</si>
  <si>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</si>
  <si>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</si>
  <si>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</si>
  <si>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</si>
  <si>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</si>
  <si>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</si>
  <si>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</si>
  <si>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</si>
  <si>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</si>
  <si>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</si>
  <si>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</si>
  <si>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</si>
  <si>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</si>
  <si>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</si>
  <si>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</si>
  <si>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</si>
  <si>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</si>
  <si>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</si>
  <si>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</si>
  <si>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</si>
  <si>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</si>
  <si>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</si>
  <si>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</si>
  <si>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</si>
  <si>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</si>
  <si>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</si>
  <si>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</si>
  <si>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</si>
  <si>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</si>
  <si>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</si>
  <si>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</si>
  <si>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</si>
  <si>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</si>
  <si>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</si>
  <si>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</si>
  <si>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</si>
  <si>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</si>
  <si>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</si>
  <si>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</si>
  <si>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</si>
  <si>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</si>
  <si>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</si>
  <si>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</si>
  <si>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</si>
  <si>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</si>
  <si>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</si>
  <si>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</si>
  <si>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</si>
  <si>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</si>
  <si>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</si>
  <si>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</si>
  <si>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</si>
  <si>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</si>
  <si>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</si>
  <si>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</si>
  <si>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</si>
  <si>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</si>
  <si>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</si>
  <si>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</si>
  <si>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</si>
  <si>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</si>
  <si>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</si>
  <si>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</si>
  <si>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</si>
  <si>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</si>
  <si>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</si>
  <si>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</si>
  <si>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</si>
  <si>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</si>
  <si>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</si>
  <si>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</si>
  <si>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</si>
  <si>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</si>
  <si>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</si>
  <si>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</si>
  <si>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</si>
  <si>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</si>
  <si>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</si>
  <si>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</si>
  <si>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</si>
  <si>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</si>
  <si>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</si>
  <si>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</si>
  <si>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</si>
  <si>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</si>
  <si>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</si>
  <si>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</si>
  <si>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</si>
  <si>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</si>
  <si>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</si>
  <si>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</si>
  <si>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</si>
  <si>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</si>
  <si>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</si>
  <si>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</si>
  <si>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</si>
  <si>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</si>
  <si>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</si>
  <si>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</si>
  <si>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</si>
  <si>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</si>
  <si>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</si>
  <si>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</si>
  <si>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</si>
  <si>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</si>
  <si>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</si>
  <si>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</si>
  <si>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</si>
  <si>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</si>
  <si>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</si>
  <si>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</si>
  <si>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</si>
  <si>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</si>
  <si>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</si>
  <si>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</si>
  <si>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</si>
  <si>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</si>
  <si>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</si>
  <si>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</si>
  <si>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</si>
  <si>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</si>
  <si>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</si>
  <si>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</si>
  <si>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</si>
  <si>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</si>
  <si>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</si>
  <si>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</si>
  <si>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</si>
  <si>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</si>
  <si>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</si>
  <si>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</si>
  <si>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</si>
  <si>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</si>
  <si>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</si>
  <si>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</si>
  <si>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</si>
  <si>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</si>
  <si>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</si>
  <si>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</si>
  <si>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</si>
  <si>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</si>
  <si>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</si>
  <si>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</si>
  <si>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</si>
  <si>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</si>
  <si>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</si>
  <si>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</si>
  <si>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</si>
  <si>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</si>
  <si>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</si>
  <si>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</si>
  <si>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</si>
  <si>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</si>
  <si>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</si>
  <si>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</si>
  <si>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</si>
  <si>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</si>
  <si>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</si>
  <si>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</si>
  <si>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</si>
  <si>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</si>
  <si>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</si>
  <si>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</si>
  <si>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</si>
  <si>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</si>
  <si>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</si>
  <si>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</si>
  <si>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</si>
  <si>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</si>
  <si>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</si>
  <si>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</si>
  <si>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</si>
  <si>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</si>
  <si>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</si>
  <si>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</si>
  <si>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</si>
  <si>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</si>
  <si>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</si>
  <si>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</si>
  <si>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</si>
  <si>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</si>
  <si>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</si>
  <si>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</si>
  <si>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</si>
  <si>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</si>
  <si>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</si>
  <si>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</si>
  <si>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</si>
  <si>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</si>
  <si>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</si>
  <si>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</si>
  <si>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</si>
  <si>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</si>
  <si>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</si>
  <si>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</si>
  <si>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</si>
  <si>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</si>
  <si>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</si>
  <si>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</si>
  <si>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</si>
  <si>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</si>
  <si>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</si>
  <si>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</si>
  <si>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</si>
  <si>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</si>
  <si>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</si>
  <si>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</si>
  <si>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</si>
  <si>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</si>
  <si>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</si>
  <si>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</si>
  <si>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</si>
  <si>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</si>
  <si>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</si>
  <si>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</si>
  <si>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</si>
  <si>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</si>
  <si>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</si>
  <si>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</si>
  <si>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</si>
  <si>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</si>
  <si>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</si>
  <si>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</si>
  <si>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</si>
  <si>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</si>
  <si>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</si>
  <si>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</si>
  <si>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</si>
  <si>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</si>
  <si>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</si>
  <si>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</si>
  <si>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</si>
  <si>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</si>
  <si>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</si>
  <si>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</si>
  <si>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</si>
  <si>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</si>
  <si>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</si>
  <si>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</si>
  <si>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</si>
  <si>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</si>
  <si>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</si>
  <si>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</si>
  <si>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</si>
  <si>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</si>
  <si>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</si>
  <si>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</si>
  <si>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</si>
  <si>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</si>
  <si>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</si>
  <si>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</si>
  <si>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</si>
  <si>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</si>
  <si>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</si>
  <si>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</si>
  <si>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</si>
  <si>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</si>
  <si>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</si>
  <si>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</si>
  <si>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</si>
  <si>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</si>
  <si>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</si>
  <si>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</si>
  <si>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</si>
  <si>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</si>
  <si>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</si>
  <si>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</si>
  <si>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</si>
  <si>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</si>
  <si>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</si>
  <si>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</si>
  <si>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</si>
  <si>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</si>
  <si>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</si>
  <si>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</si>
  <si>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</si>
  <si>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</si>
  <si>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</si>
  <si>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</si>
  <si>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</si>
  <si>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</si>
  <si>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</si>
  <si>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</si>
  <si>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</si>
  <si>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</si>
  <si>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</si>
  <si>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</si>
  <si>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</si>
  <si>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</si>
  <si>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</si>
  <si>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</si>
  <si>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</si>
  <si>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</si>
  <si>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</si>
  <si>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</si>
  <si>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</si>
  <si>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</si>
  <si>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</si>
  <si>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</si>
  <si>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</si>
  <si>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</si>
  <si>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</si>
  <si>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</si>
  <si>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</si>
  <si>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</si>
  <si>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</si>
  <si>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</si>
  <si>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</si>
  <si>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</si>
  <si>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</si>
  <si>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</si>
  <si>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</si>
  <si>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</si>
  <si>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</si>
  <si>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</si>
  <si>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</si>
  <si>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</si>
  <si>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</si>
  <si>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</si>
  <si>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</si>
  <si>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</si>
  <si>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</si>
  <si>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</si>
  <si>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</si>
  <si>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</si>
  <si>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</si>
  <si>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</si>
  <si>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</si>
  <si>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</si>
  <si>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</si>
  <si>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</si>
  <si>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</si>
  <si>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</si>
  <si>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</si>
  <si>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</si>
  <si>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</si>
  <si>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</si>
  <si>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</si>
  <si>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</si>
  <si>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</si>
  <si>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</si>
  <si>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</si>
  <si>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</si>
  <si>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</si>
  <si>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</si>
  <si>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</si>
  <si>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</si>
  <si>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</si>
  <si>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</si>
  <si>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</si>
  <si>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</si>
  <si>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</si>
  <si>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</si>
  <si>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</si>
  <si>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</si>
  <si>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</si>
  <si>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</si>
  <si>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</si>
  <si>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</si>
  <si>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</si>
  <si>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</si>
  <si>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</si>
  <si>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</si>
  <si>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</si>
  <si>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</si>
  <si>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</si>
  <si>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</si>
  <si>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</si>
  <si>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</si>
  <si>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</si>
  <si>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</si>
  <si>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</si>
  <si>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</si>
  <si>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</si>
  <si>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</si>
  <si>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</si>
  <si>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</si>
  <si>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</si>
  <si>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</si>
  <si>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</si>
  <si>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</si>
  <si>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</si>
  <si>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</si>
  <si>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</si>
  <si>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</si>
  <si>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</si>
  <si>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</si>
  <si>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</si>
  <si>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</si>
  <si>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</si>
  <si>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</si>
  <si>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</si>
  <si>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</si>
  <si>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</si>
  <si>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</si>
  <si>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</si>
  <si>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</si>
  <si>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</si>
  <si>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</si>
  <si>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</si>
  <si>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</si>
  <si>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</si>
  <si>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</si>
  <si>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</si>
  <si>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</si>
  <si>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</si>
  <si>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</si>
  <si>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</si>
  <si>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</si>
  <si>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</si>
  <si>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</si>
  <si>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</si>
  <si>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</si>
  <si>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</si>
  <si>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</si>
  <si>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</si>
  <si>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</si>
  <si>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</si>
  <si>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</si>
  <si>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</si>
  <si>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</si>
  <si>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</si>
  <si>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</si>
  <si>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</si>
  <si>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</si>
  <si>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</si>
  <si>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</si>
  <si>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</si>
  <si>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</si>
  <si>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</si>
  <si>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</si>
  <si>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</si>
  <si>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</si>
  <si>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</si>
  <si>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</si>
  <si>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</si>
  <si>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</si>
  <si>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</si>
  <si>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</si>
  <si>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</si>
  <si>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</si>
  <si>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</si>
  <si>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</si>
  <si>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</si>
  <si>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</si>
  <si>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</si>
  <si>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</si>
  <si>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</si>
  <si>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</si>
  <si>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</si>
  <si>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</si>
  <si>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</si>
  <si>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</si>
  <si>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</si>
  <si>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</si>
  <si>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</si>
  <si>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</si>
  <si>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</si>
  <si>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</si>
  <si>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</si>
  <si>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</si>
  <si>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</si>
  <si>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</si>
  <si>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</si>
  <si>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</si>
  <si>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</si>
  <si>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</si>
  <si>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</si>
  <si>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</si>
  <si>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</si>
  <si>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</si>
  <si>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</si>
  <si>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</si>
  <si>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</si>
  <si>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</si>
  <si>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</si>
  <si>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</si>
  <si>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</si>
  <si>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</si>
  <si>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</si>
  <si>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</si>
  <si>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</si>
  <si>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</si>
  <si>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</si>
  <si>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</si>
  <si>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</si>
  <si>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</si>
  <si>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</si>
  <si>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</si>
  <si>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</si>
  <si>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</si>
  <si>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</si>
  <si>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</si>
  <si>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</si>
  <si>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</si>
  <si>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</si>
  <si>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</si>
  <si>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</si>
  <si>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</si>
  <si>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</si>
  <si>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</si>
  <si>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</si>
  <si>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</si>
  <si>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</si>
  <si>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</si>
  <si>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</si>
  <si>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</si>
  <si>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</si>
  <si>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</si>
  <si>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</si>
  <si>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</si>
  <si>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</si>
  <si>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</si>
  <si>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</si>
  <si>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</si>
  <si>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</si>
  <si>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</si>
  <si>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</si>
  <si>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</si>
  <si>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</si>
  <si>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</si>
  <si>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</si>
  <si>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</si>
  <si>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</si>
  <si>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</si>
  <si>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</si>
  <si>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</si>
  <si>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</si>
  <si>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</si>
  <si>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</si>
  <si>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</si>
  <si>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</si>
  <si>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</si>
  <si>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</si>
  <si>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</si>
  <si>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</si>
  <si>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</si>
  <si>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</si>
  <si>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</si>
  <si>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</si>
  <si>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</si>
  <si>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</si>
  <si>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</si>
  <si>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</si>
  <si>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</si>
  <si>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</si>
  <si>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</si>
  <si>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</si>
  <si>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</si>
  <si>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</si>
  <si>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</si>
  <si>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</si>
  <si>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</si>
  <si>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</si>
  <si>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</si>
  <si>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</si>
  <si>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</si>
  <si>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</si>
  <si>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</si>
  <si>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</si>
  <si>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</si>
  <si>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</si>
  <si>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</si>
  <si>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</si>
  <si>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</si>
  <si>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</si>
  <si>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</si>
  <si>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</si>
  <si>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</si>
  <si>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</si>
  <si>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</si>
  <si>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</si>
  <si>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</si>
  <si>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</si>
  <si>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</si>
  <si>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</si>
  <si>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</si>
  <si>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</si>
  <si>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</si>
  <si>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</si>
  <si>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</si>
  <si>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</si>
  <si>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</si>
  <si>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</si>
  <si>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</si>
  <si>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</si>
  <si>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</si>
  <si>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</si>
  <si>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</si>
  <si>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</si>
  <si>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</si>
  <si>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</si>
  <si>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</si>
  <si>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</si>
  <si>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</si>
  <si>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</si>
  <si>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</si>
  <si>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</si>
  <si>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</si>
  <si>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</si>
  <si>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</si>
  <si>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</si>
  <si>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</si>
  <si>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</si>
  <si>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</si>
  <si>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</si>
  <si>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</si>
  <si>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</si>
  <si>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</si>
  <si>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</si>
  <si>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</si>
  <si>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</si>
  <si>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</si>
  <si>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</si>
  <si>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</si>
  <si>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</si>
  <si>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</si>
  <si>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</si>
  <si>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</si>
  <si>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</si>
  <si>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</si>
  <si>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</si>
  <si>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</si>
  <si>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</si>
  <si>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</si>
  <si>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</si>
  <si>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</si>
  <si>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</si>
  <si>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</si>
  <si>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</si>
  <si>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</si>
  <si>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</si>
  <si>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</si>
  <si>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</si>
  <si>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</si>
  <si>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</si>
  <si>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</si>
  <si>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</si>
  <si>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</si>
  <si>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</si>
  <si>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</si>
  <si>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</si>
  <si>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</si>
  <si>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</si>
  <si>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</si>
  <si>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</si>
  <si>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</si>
  <si>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</si>
  <si>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</si>
  <si>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</si>
  <si>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</si>
  <si>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</si>
  <si>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</si>
  <si>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</si>
  <si>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</si>
  <si>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</si>
  <si>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</si>
  <si>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</si>
  <si>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</si>
  <si>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</si>
  <si>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</si>
  <si>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</si>
  <si>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</si>
  <si>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</si>
  <si>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</si>
  <si>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</si>
  <si>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</si>
  <si>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</si>
  <si>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</si>
  <si>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</si>
  <si>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</si>
  <si>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</si>
  <si>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</si>
  <si>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</si>
  <si>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</si>
  <si>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</si>
  <si>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</si>
  <si>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</si>
  <si>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</si>
  <si>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</si>
  <si>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</si>
  <si>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</si>
  <si>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</si>
  <si>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</si>
  <si>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</si>
  <si>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</si>
  <si>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</si>
  <si>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</si>
  <si>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</si>
  <si>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</si>
  <si>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</si>
  <si>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</si>
  <si>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</si>
  <si>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</si>
  <si>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</si>
  <si>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</si>
  <si>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</si>
  <si>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</si>
  <si>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</si>
  <si>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</si>
  <si>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</si>
  <si>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</si>
  <si>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</si>
  <si>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</si>
  <si>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</si>
  <si>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</si>
  <si>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</si>
  <si>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</si>
  <si>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</si>
  <si>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</si>
  <si>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</si>
  <si>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</si>
  <si>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</si>
  <si>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</si>
  <si>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</si>
  <si>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</si>
  <si>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</si>
  <si>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</si>
  <si>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</si>
  <si>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</si>
  <si>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</si>
  <si>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</si>
  <si>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</si>
  <si>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</si>
  <si>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</si>
  <si>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</si>
  <si>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</si>
  <si>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</si>
  <si>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</si>
  <si>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</si>
  <si>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</si>
  <si>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</si>
  <si>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</si>
  <si>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</si>
  <si>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</si>
  <si>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</si>
  <si>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</si>
  <si>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</si>
  <si>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</si>
  <si>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</si>
  <si>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</si>
  <si>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</si>
  <si>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</si>
  <si>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</si>
  <si>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</si>
  <si>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</si>
  <si>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</si>
  <si>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</si>
  <si>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</si>
  <si>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</si>
  <si>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</si>
  <si>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</si>
  <si>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</si>
  <si>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</si>
  <si>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</si>
  <si>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</si>
  <si>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</si>
  <si>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</si>
  <si>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</si>
  <si>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</si>
  <si>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</si>
  <si>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</si>
  <si>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</si>
  <si>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</si>
  <si>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</si>
  <si>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</si>
  <si>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</si>
  <si>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</si>
  <si>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</si>
  <si>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</si>
  <si>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</si>
  <si>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</si>
  <si>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</si>
  <si>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</si>
  <si>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</si>
  <si>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</si>
  <si>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</si>
  <si>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</si>
  <si>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</si>
  <si>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</si>
  <si>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</si>
  <si>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</si>
  <si>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</si>
  <si>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</si>
  <si>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</si>
  <si>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</si>
  <si>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</si>
  <si>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</si>
  <si>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</si>
  <si>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</si>
  <si>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</si>
  <si>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</si>
  <si>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</si>
  <si>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</si>
  <si>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</si>
  <si>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</si>
  <si>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</si>
  <si>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</si>
  <si>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</si>
  <si>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</si>
  <si>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</si>
  <si>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</si>
  <si>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</si>
  <si>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</si>
  <si>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</si>
  <si>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</si>
  <si>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</si>
  <si>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</si>
  <si>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</si>
  <si>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</si>
  <si>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</si>
  <si>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</si>
  <si>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</si>
  <si>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</si>
  <si>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</si>
  <si>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</si>
  <si>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</si>
  <si>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</si>
  <si>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</si>
  <si>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</si>
  <si>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</si>
  <si>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</si>
  <si>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</si>
  <si>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</si>
  <si>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</si>
  <si>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</si>
  <si>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</si>
  <si>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</si>
  <si>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</si>
  <si>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</si>
  <si>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</si>
  <si>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</si>
  <si>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</si>
  <si>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</si>
  <si>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</si>
  <si>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</si>
  <si>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</si>
  <si>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</si>
  <si>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</si>
  <si>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</si>
  <si>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</si>
  <si>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</si>
  <si>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</si>
  <si>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</si>
  <si>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</si>
  <si>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</si>
  <si>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</si>
  <si>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</si>
  <si>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</si>
  <si>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</si>
  <si>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</si>
  <si>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</si>
  <si>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</si>
  <si>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</si>
  <si>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</si>
  <si>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</si>
  <si>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</si>
  <si>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</si>
  <si>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</si>
  <si>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</si>
  <si>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</si>
  <si>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</si>
  <si>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</si>
  <si>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</si>
  <si>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</si>
  <si>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</si>
  <si>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</si>
  <si>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</si>
  <si>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</si>
  <si>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</si>
  <si>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</si>
  <si>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</si>
  <si>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</si>
  <si>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</si>
  <si>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</si>
  <si>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</si>
  <si>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</si>
  <si>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</si>
  <si>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</si>
  <si>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</si>
  <si>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</si>
  <si>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</si>
  <si>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</si>
  <si>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</si>
  <si>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</si>
  <si>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</si>
  <si>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</si>
  <si>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</si>
  <si>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</si>
  <si>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</si>
  <si>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</si>
  <si>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</si>
  <si>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</si>
  <si>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</si>
  <si>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</si>
  <si>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</si>
  <si>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</si>
  <si>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</si>
  <si>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</si>
  <si>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</si>
  <si>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</si>
  <si>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</si>
  <si>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</si>
  <si>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</si>
  <si>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</si>
  <si>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</si>
  <si>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</si>
  <si>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</si>
  <si>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</si>
  <si>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</si>
  <si>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</si>
  <si>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</si>
  <si>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</si>
  <si>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</si>
  <si>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</si>
  <si>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</si>
  <si>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</si>
  <si>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</si>
  <si>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</si>
  <si>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</si>
  <si>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</si>
  <si>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</si>
  <si>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</si>
  <si>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</si>
  <si>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</si>
  <si>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</si>
  <si>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</si>
  <si>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</si>
  <si>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</si>
  <si>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</si>
  <si>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</si>
  <si>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</si>
  <si>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</si>
  <si>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</si>
  <si>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</si>
  <si>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</si>
  <si>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</si>
  <si>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</si>
  <si>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</si>
  <si>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</si>
  <si>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</si>
  <si>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</si>
  <si>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</si>
  <si>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</si>
  <si>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</si>
  <si>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</si>
  <si>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</si>
  <si>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</si>
  <si>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</si>
  <si>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</si>
  <si>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</si>
  <si>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</si>
  <si>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</si>
  <si>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</si>
  <si>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</si>
  <si>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</si>
  <si>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</si>
  <si>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</si>
  <si>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</si>
  <si>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</si>
  <si>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</si>
  <si>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</si>
  <si>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</si>
  <si>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</si>
  <si>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</si>
  <si>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</si>
  <si>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</si>
  <si>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</si>
  <si>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</si>
  <si>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</si>
  <si>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</si>
  <si>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</si>
  <si>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</si>
  <si>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</si>
  <si>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</si>
  <si>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</si>
  <si>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</si>
  <si>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</si>
  <si>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</si>
  <si>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</si>
  <si>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</si>
  <si>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</si>
  <si>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</si>
  <si>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</si>
  <si>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</si>
  <si>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</si>
  <si>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</si>
  <si>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</si>
  <si>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</si>
  <si>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</si>
  <si>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</si>
  <si>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</si>
  <si>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</si>
  <si>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</si>
  <si>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</si>
  <si>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</si>
  <si>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</si>
  <si>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</si>
  <si>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</si>
  <si>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</si>
  <si>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</si>
  <si>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</si>
  <si>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</si>
  <si>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</si>
  <si>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</si>
  <si>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</si>
  <si>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</si>
  <si>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</si>
  <si>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</si>
  <si>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</si>
  <si>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</si>
  <si>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</si>
  <si>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</si>
  <si>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</si>
  <si>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</si>
  <si>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</si>
  <si>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</si>
  <si>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</si>
  <si>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</si>
  <si>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</si>
  <si>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</si>
  <si>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</si>
  <si>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</si>
  <si>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</si>
  <si>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</si>
  <si>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</si>
  <si>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</si>
  <si>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</si>
  <si>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</si>
  <si>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</si>
  <si>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</si>
  <si>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</si>
  <si>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</si>
  <si>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</si>
  <si>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</si>
  <si>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</si>
  <si>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</si>
  <si>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</si>
  <si>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</si>
  <si>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</si>
  <si>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</si>
  <si>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</si>
  <si>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</si>
  <si>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</si>
  <si>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</si>
  <si>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</si>
  <si>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</si>
  <si>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</si>
  <si>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</si>
  <si>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</si>
  <si>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</si>
  <si>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</si>
  <si>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</si>
  <si>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</si>
  <si>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</si>
  <si>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</si>
  <si>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</si>
  <si>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</si>
  <si>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</si>
  <si>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</si>
  <si>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</si>
  <si>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</si>
  <si>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</si>
  <si>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</si>
  <si>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</si>
  <si>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</si>
  <si>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</si>
  <si>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</si>
  <si>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</si>
  <si>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</si>
  <si>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</si>
  <si>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</si>
  <si>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</si>
  <si>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</si>
  <si>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</si>
  <si>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</si>
  <si>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</si>
  <si>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</si>
  <si>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</si>
  <si>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</si>
  <si>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</si>
  <si>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</si>
  <si>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</si>
  <si>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</si>
  <si>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</si>
  <si>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</si>
  <si>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</si>
  <si>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</si>
  <si>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</si>
  <si>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</si>
  <si>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</si>
  <si>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</si>
  <si>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</si>
  <si>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</si>
  <si>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</si>
  <si>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</si>
  <si>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</si>
  <si>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</si>
  <si>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</si>
  <si>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</si>
  <si>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</si>
  <si>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</si>
  <si>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</si>
  <si>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</si>
  <si>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</si>
  <si>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</si>
  <si>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</si>
  <si>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</si>
  <si>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</si>
  <si>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</si>
  <si>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</si>
  <si>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</si>
  <si>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</si>
  <si>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</si>
  <si>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</si>
  <si>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</si>
  <si>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</si>
  <si>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</si>
  <si>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</si>
  <si>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</si>
  <si>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</si>
  <si>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</si>
  <si>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</si>
  <si>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</si>
  <si>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</si>
  <si>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</si>
  <si>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</si>
  <si>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</si>
  <si>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</si>
  <si>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</si>
  <si>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</si>
  <si>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</si>
  <si>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</si>
  <si>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</si>
  <si>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</si>
  <si>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</si>
  <si>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</si>
  <si>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</si>
  <si>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</si>
  <si>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</si>
  <si>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</si>
  <si>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</si>
  <si>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</si>
  <si>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</si>
  <si>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</si>
  <si>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</si>
  <si>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</si>
  <si>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</si>
  <si>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</si>
  <si>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</si>
  <si>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</si>
  <si>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</si>
  <si>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</si>
  <si>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</si>
  <si>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</si>
  <si>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</si>
  <si>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</si>
  <si>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</si>
  <si>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</si>
  <si>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</si>
  <si>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</si>
  <si>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</si>
  <si>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</si>
  <si>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</si>
  <si>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</si>
  <si>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</si>
  <si>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</si>
  <si>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</si>
  <si>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</si>
  <si>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</si>
  <si>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</si>
  <si>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</si>
  <si>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</si>
  <si>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</si>
  <si>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</si>
  <si>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</si>
  <si>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</si>
  <si>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</si>
  <si>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</si>
  <si>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</si>
  <si>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</si>
  <si>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</si>
  <si>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</si>
  <si>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</si>
  <si>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</si>
  <si>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</si>
  <si>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</si>
  <si>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</si>
  <si>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</si>
  <si>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</si>
  <si>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</si>
  <si>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</si>
  <si>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</si>
  <si>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</si>
  <si>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</si>
  <si>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</si>
  <si>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</si>
  <si>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</si>
  <si>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</si>
  <si>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</si>
  <si>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</si>
  <si>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</si>
  <si>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</si>
  <si>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</si>
  <si>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</si>
  <si>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</si>
  <si>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</si>
  <si>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</si>
  <si>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</si>
  <si>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</si>
  <si>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</si>
  <si>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</si>
  <si>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</si>
  <si>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</si>
  <si>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</si>
  <si>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</si>
  <si>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</si>
  <si>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</si>
  <si>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</si>
  <si>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</si>
  <si>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</si>
  <si>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</si>
  <si>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</si>
  <si>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</si>
  <si>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</si>
  <si>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</si>
  <si>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</si>
  <si>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</si>
  <si>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</si>
  <si>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</si>
  <si>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</si>
  <si>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</si>
  <si>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</si>
  <si>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</si>
  <si>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</si>
  <si>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</si>
  <si>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</si>
  <si>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</si>
  <si>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</si>
  <si>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</si>
  <si>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</si>
  <si>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</si>
  <si>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</si>
  <si>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</si>
  <si>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</si>
  <si>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</si>
  <si>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</si>
  <si>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</si>
  <si>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</si>
  <si>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</si>
  <si>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</si>
  <si>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</si>
  <si>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</si>
  <si>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</si>
  <si>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</si>
  <si>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</si>
  <si>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</si>
  <si>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</si>
  <si>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</si>
  <si>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</si>
  <si>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</si>
  <si>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</si>
  <si>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</si>
  <si>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</si>
  <si>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</si>
  <si>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</si>
  <si>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</si>
  <si>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</si>
  <si>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</si>
  <si>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</si>
  <si>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</si>
  <si>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</si>
  <si>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</si>
  <si>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</si>
  <si>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</si>
  <si>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</si>
  <si>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</si>
  <si>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</si>
  <si>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</si>
  <si>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</si>
  <si>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</si>
  <si>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</si>
  <si>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</si>
  <si>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</si>
  <si>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</si>
  <si>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</si>
  <si>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</si>
  <si>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</si>
  <si>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</si>
  <si>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</si>
  <si>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</si>
  <si>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</si>
  <si>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</si>
  <si>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</si>
  <si>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</si>
  <si>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</si>
  <si>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</si>
  <si>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</si>
  <si>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</si>
  <si>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</si>
  <si>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</si>
  <si>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</si>
  <si>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</si>
  <si>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</si>
  <si>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</si>
  <si>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</si>
  <si>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</si>
  <si>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</si>
  <si>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</si>
  <si>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</si>
  <si>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</si>
  <si>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</si>
  <si>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</si>
  <si>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</si>
  <si>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</si>
  <si>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</si>
  <si>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</si>
  <si>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</si>
  <si>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</si>
  <si>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</si>
  <si>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</si>
  <si>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</si>
  <si>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</si>
  <si>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</si>
  <si>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</si>
  <si>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</si>
  <si>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</si>
  <si>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</si>
  <si>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</si>
  <si>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</si>
  <si>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</si>
  <si>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</si>
  <si>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</si>
  <si>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</si>
  <si>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</si>
  <si>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</si>
  <si>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</si>
  <si>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</si>
  <si>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</si>
  <si>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</si>
  <si>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</si>
  <si>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</si>
  <si>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</si>
  <si>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</si>
  <si>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</si>
  <si>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</si>
  <si>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</si>
  <si>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</si>
  <si>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</si>
  <si>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</si>
  <si>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</si>
  <si>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</si>
  <si>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</si>
  <si>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</si>
  <si>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</si>
  <si>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</si>
  <si>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</si>
  <si>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</si>
  <si>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</si>
  <si>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</si>
  <si>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</si>
  <si>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</si>
  <si>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</si>
  <si>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</si>
  <si>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</si>
  <si>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</si>
  <si>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</si>
  <si>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</si>
  <si>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</si>
  <si>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</si>
  <si>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</si>
  <si>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</si>
  <si>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</si>
  <si>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</si>
  <si>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</si>
  <si>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</si>
  <si>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</si>
  <si>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</si>
  <si>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</si>
  <si>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</si>
  <si>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</si>
  <si>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</si>
  <si>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</si>
  <si>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</si>
  <si>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</si>
  <si>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</si>
  <si>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</si>
  <si>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</si>
  <si>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</si>
  <si>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</si>
  <si>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</si>
  <si>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</si>
  <si>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</si>
  <si>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</si>
  <si>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</si>
  <si>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</si>
  <si>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</si>
  <si>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</si>
  <si>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</si>
  <si>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</si>
  <si>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</si>
  <si>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</si>
  <si>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</si>
  <si>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</si>
  <si>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</si>
  <si>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</si>
  <si>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</si>
  <si>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</si>
  <si>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</si>
  <si>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</si>
  <si>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</si>
  <si>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</si>
  <si>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</si>
  <si>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</si>
  <si>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</si>
  <si>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</si>
  <si>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</si>
  <si>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</si>
  <si>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</si>
  <si>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</si>
  <si>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</si>
  <si>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</si>
  <si>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</si>
  <si>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</si>
  <si>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</si>
  <si>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</si>
  <si>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</si>
  <si>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</si>
  <si>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</si>
  <si>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</si>
  <si>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</si>
  <si>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</si>
  <si>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</si>
  <si>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</si>
  <si>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</si>
  <si>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</si>
  <si>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</si>
  <si>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</si>
  <si>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</si>
  <si>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</si>
  <si>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</si>
  <si>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</si>
  <si>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</si>
  <si>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</si>
  <si>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</si>
  <si>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</si>
  <si>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</si>
  <si>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</si>
  <si>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</si>
  <si>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</si>
  <si>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</si>
  <si>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</si>
  <si>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</si>
  <si>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</si>
  <si>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</si>
  <si>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</si>
  <si>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</si>
  <si>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</si>
  <si>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</si>
  <si>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</si>
  <si>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</si>
  <si>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</si>
  <si>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</si>
  <si>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</si>
  <si>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</si>
  <si>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</si>
  <si>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</si>
  <si>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</si>
  <si>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</si>
  <si>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</si>
  <si>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</si>
  <si>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</si>
  <si>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</si>
  <si>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</si>
  <si>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</si>
  <si>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</si>
  <si>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</si>
  <si>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</si>
  <si>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</si>
  <si>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</si>
  <si>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</si>
  <si>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</si>
  <si>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</si>
  <si>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</si>
  <si>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</si>
  <si>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</si>
  <si>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</si>
  <si>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</si>
  <si>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</si>
  <si>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</si>
  <si>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</si>
  <si>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</si>
  <si>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</si>
  <si>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</si>
  <si>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</si>
  <si>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</si>
  <si>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</si>
  <si>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</si>
  <si>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</si>
  <si>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</si>
  <si>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</si>
  <si>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</si>
  <si>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</si>
  <si>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</si>
  <si>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</si>
  <si>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</si>
  <si>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</si>
  <si>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</si>
  <si>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</si>
  <si>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</si>
  <si>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</si>
  <si>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</si>
  <si>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</si>
  <si>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</si>
  <si>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</si>
  <si>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</si>
  <si>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</si>
  <si>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</si>
  <si>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</si>
  <si>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</si>
  <si>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</si>
  <si>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</si>
  <si>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</si>
  <si>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</si>
  <si>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</si>
  <si>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</si>
  <si>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</si>
  <si>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</si>
  <si>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</si>
  <si>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</si>
  <si>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</si>
  <si>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</si>
  <si>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</si>
  <si>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</si>
  <si>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</si>
  <si>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</si>
  <si>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</si>
  <si>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</si>
  <si>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</si>
  <si>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</si>
  <si>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</si>
  <si>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</si>
  <si>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</si>
  <si>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</si>
  <si>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</si>
  <si>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</si>
  <si>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</si>
  <si>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</si>
  <si>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</si>
  <si>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</si>
  <si>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</si>
  <si>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</si>
  <si>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</si>
  <si>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</si>
  <si>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</si>
  <si>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</si>
  <si>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</si>
  <si>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</si>
  <si>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</si>
  <si>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</si>
  <si>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</si>
  <si>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</si>
  <si>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</si>
  <si>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</si>
  <si>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</si>
  <si>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</si>
  <si>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</si>
  <si>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</si>
  <si>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</si>
  <si>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</si>
  <si>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</si>
  <si>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</si>
  <si>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</si>
  <si>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</si>
  <si>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</si>
  <si>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</si>
  <si>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</si>
  <si>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</si>
  <si>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</si>
  <si>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</si>
  <si>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</si>
  <si>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</si>
  <si>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</si>
  <si>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</si>
  <si>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</si>
  <si>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</si>
  <si>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</si>
  <si>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</si>
  <si>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</si>
  <si>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</si>
  <si>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</si>
  <si>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</si>
  <si>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</si>
  <si>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</si>
  <si>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</si>
  <si>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</si>
  <si>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</si>
  <si>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</si>
  <si>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</si>
  <si>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</si>
  <si>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</si>
  <si>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</si>
  <si>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</si>
  <si>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</si>
  <si>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</si>
  <si>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</si>
  <si>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</si>
  <si>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</si>
  <si>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</si>
  <si>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</si>
  <si>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</si>
  <si>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</si>
  <si>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</si>
  <si>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</si>
  <si>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</si>
  <si>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</si>
  <si>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</si>
  <si>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</si>
  <si>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</si>
  <si>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</si>
  <si>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</si>
  <si>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</si>
  <si>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</si>
  <si>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</si>
  <si>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</si>
  <si>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</si>
  <si>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</si>
  <si>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</si>
  <si>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</si>
  <si>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</si>
  <si>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</si>
  <si>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</si>
  <si>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</si>
  <si>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</si>
  <si>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</si>
  <si>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</si>
  <si>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</si>
  <si>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</si>
  <si>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</si>
  <si>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</si>
  <si>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</si>
  <si>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</si>
  <si>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</si>
  <si>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</si>
  <si>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</si>
  <si>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</si>
  <si>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</si>
  <si>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</si>
  <si>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</si>
  <si>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</si>
  <si>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</si>
  <si>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</si>
  <si>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</si>
  <si>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</si>
  <si>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</si>
  <si>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</si>
  <si>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</si>
  <si>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</si>
  <si>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</si>
  <si>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</si>
  <si>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</si>
  <si>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</si>
  <si>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</si>
  <si>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</si>
  <si>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</si>
  <si>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</si>
  <si>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</si>
  <si>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</si>
  <si>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</si>
  <si>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</si>
  <si>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</si>
  <si>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</si>
  <si>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</si>
  <si>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</si>
  <si>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</si>
  <si>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</si>
  <si>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</si>
  <si>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</si>
  <si>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</si>
  <si>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</si>
  <si>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</si>
  <si>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</si>
  <si>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</si>
  <si>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</si>
  <si>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</si>
  <si>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</si>
  <si>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</si>
  <si>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</si>
  <si>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</si>
  <si>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</si>
  <si>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</si>
  <si>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</si>
  <si>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</si>
  <si>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</si>
  <si>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</si>
  <si>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</si>
  <si>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</si>
  <si>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</si>
  <si>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</si>
  <si>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</si>
  <si>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</si>
  <si>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</si>
  <si>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</si>
  <si>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</si>
  <si>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</si>
  <si>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</si>
  <si>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</si>
  <si>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</si>
  <si>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</si>
  <si>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</si>
  <si>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</si>
  <si>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</si>
  <si>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</si>
  <si>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</si>
  <si>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</si>
  <si>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</si>
  <si>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</si>
  <si>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</si>
  <si>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</si>
  <si>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</si>
  <si>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</si>
  <si>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</si>
  <si>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</si>
  <si>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</si>
  <si>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</si>
  <si>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</si>
  <si>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</si>
  <si>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</si>
  <si>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</si>
  <si>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</si>
  <si>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</si>
  <si>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</si>
  <si>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</si>
  <si>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</si>
  <si>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</si>
  <si>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</si>
  <si>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</si>
  <si>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</si>
  <si>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</si>
  <si>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</si>
  <si>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</si>
  <si>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</si>
  <si>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</si>
  <si>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</si>
  <si>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</si>
  <si>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</si>
  <si>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</si>
  <si>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</si>
  <si>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</si>
  <si>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</si>
  <si>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</si>
  <si>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</si>
  <si>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</si>
  <si>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</si>
  <si>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</si>
  <si>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</si>
  <si>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</si>
  <si>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</si>
  <si>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</si>
  <si>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</si>
  <si>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</si>
  <si>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</si>
  <si>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</si>
  <si>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</si>
  <si>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</si>
  <si>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</si>
  <si>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</si>
  <si>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</si>
  <si>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</si>
  <si>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</si>
  <si>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</si>
  <si>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</si>
  <si>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</si>
  <si>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</si>
  <si>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</si>
  <si>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</si>
  <si>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</si>
  <si>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</si>
  <si>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</si>
  <si>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</si>
  <si>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</si>
  <si>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</si>
  <si>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</si>
  <si>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</si>
  <si>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</si>
  <si>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</si>
  <si>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</si>
  <si>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</si>
  <si>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</si>
  <si>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</si>
  <si>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</si>
  <si>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</si>
  <si>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</si>
  <si>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</si>
  <si>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</si>
  <si>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</si>
  <si>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</si>
  <si>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</si>
  <si>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</si>
  <si>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</si>
  <si>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</si>
  <si>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</si>
  <si>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</si>
  <si>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</si>
  <si>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</si>
  <si>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</si>
  <si>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</si>
  <si>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</si>
  <si>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</si>
  <si>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</si>
  <si>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</si>
  <si>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</si>
  <si>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</si>
  <si>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</si>
  <si>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</si>
  <si>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</si>
  <si>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</si>
  <si>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</si>
  <si>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</si>
  <si>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</si>
  <si>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</si>
  <si>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</si>
  <si>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</si>
  <si>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</si>
  <si>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</si>
  <si>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</si>
  <si>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</si>
  <si>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</si>
  <si>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</si>
  <si>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</si>
  <si>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</si>
  <si>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</si>
  <si>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</si>
  <si>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</si>
  <si>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</si>
  <si>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</si>
  <si>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</si>
  <si>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</si>
  <si>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</si>
  <si>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</si>
  <si>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</si>
  <si>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</si>
  <si>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</si>
  <si>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</si>
  <si>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</si>
  <si>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</si>
  <si>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</si>
  <si>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</si>
  <si>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</si>
  <si>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</si>
  <si>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</si>
  <si>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</si>
  <si>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</si>
  <si>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</si>
  <si>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</si>
  <si>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</si>
  <si>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</si>
  <si>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</si>
  <si>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</si>
  <si>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</si>
  <si>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</si>
  <si>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</si>
  <si>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</si>
  <si>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</si>
  <si>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</si>
  <si>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</si>
  <si>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</si>
  <si>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</si>
  <si>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</si>
  <si>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</si>
  <si>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</si>
  <si>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</si>
  <si>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</si>
  <si>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</si>
  <si>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</si>
  <si>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</si>
  <si>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</si>
  <si>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</si>
  <si>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</si>
  <si>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</si>
  <si>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</si>
  <si>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</si>
  <si>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</si>
  <si>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</si>
  <si>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</si>
  <si>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</si>
  <si>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</si>
  <si>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</si>
  <si>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</si>
  <si>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</si>
  <si>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</si>
  <si>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</si>
  <si>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</si>
  <si>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</si>
  <si>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</si>
  <si>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</si>
  <si>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</si>
  <si>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</si>
  <si>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</si>
  <si>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</si>
  <si>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</si>
  <si>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</si>
  <si>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</si>
  <si>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</si>
  <si>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</si>
  <si>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</si>
  <si>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</si>
  <si>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</si>
  <si>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</si>
  <si>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</si>
  <si>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</si>
  <si>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</si>
  <si>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</si>
  <si>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</si>
  <si>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</si>
  <si>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</si>
  <si>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</si>
  <si>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</si>
  <si>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</si>
  <si>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</si>
  <si>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</si>
  <si>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</si>
  <si>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</si>
  <si>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</si>
  <si>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</si>
  <si>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</si>
  <si>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</si>
  <si>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</si>
  <si>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</si>
  <si>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</si>
  <si>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</si>
  <si>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</si>
  <si>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</si>
  <si>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</si>
  <si>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</si>
  <si>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</si>
  <si>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</si>
  <si>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</si>
  <si>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</si>
  <si>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</si>
  <si>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</si>
  <si>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</si>
  <si>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</si>
  <si>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</si>
  <si>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</si>
  <si>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</si>
  <si>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</si>
  <si>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</si>
  <si>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</si>
  <si>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</si>
  <si>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</si>
  <si>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</si>
  <si>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</si>
  <si>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</si>
  <si>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</si>
  <si>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</si>
  <si>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</si>
  <si>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</si>
  <si>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</si>
  <si>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</si>
  <si>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</si>
  <si>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</si>
  <si>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</si>
  <si>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</si>
  <si>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</si>
  <si>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</si>
  <si>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</si>
  <si>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</si>
  <si>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</si>
  <si>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</si>
  <si>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</si>
  <si>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</si>
  <si>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</si>
  <si>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</si>
  <si>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</si>
  <si>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</si>
  <si>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</si>
  <si>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</si>
  <si>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</si>
  <si>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</si>
  <si>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</si>
  <si>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</si>
  <si>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</si>
  <si>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</si>
  <si>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</si>
  <si>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</si>
  <si>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</si>
  <si>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</si>
  <si>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</si>
  <si>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</si>
  <si>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</si>
  <si>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</si>
  <si>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</si>
  <si>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</si>
  <si>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</si>
  <si>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</si>
  <si>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</si>
  <si>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</si>
  <si>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</si>
  <si>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</si>
  <si>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</si>
  <si>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</si>
  <si>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</si>
  <si>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</si>
  <si>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</si>
  <si>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</si>
  <si>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</si>
  <si>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</si>
  <si>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</si>
  <si>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</si>
  <si>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</si>
  <si>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</si>
  <si>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</si>
  <si>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</si>
  <si>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</si>
  <si>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</si>
  <si>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</si>
  <si>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</si>
  <si>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</si>
  <si>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</si>
  <si>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</si>
  <si>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</si>
  <si>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</si>
  <si>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</si>
  <si>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</si>
  <si>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</si>
  <si>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</si>
  <si>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</si>
  <si>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</si>
  <si>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</si>
  <si>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</si>
  <si>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</si>
  <si>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</si>
  <si>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</si>
  <si>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</si>
  <si>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</si>
  <si>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</si>
  <si>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</si>
  <si>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</si>
  <si>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</si>
  <si>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</si>
  <si>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</si>
  <si>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</si>
  <si>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</si>
  <si>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</si>
  <si>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</si>
  <si>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</si>
  <si>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</si>
  <si>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</si>
  <si>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</si>
  <si>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</si>
  <si>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</si>
  <si>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</si>
  <si>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</si>
  <si>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</si>
  <si>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</si>
  <si>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</si>
  <si>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</si>
  <si>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</si>
  <si>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</si>
  <si>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</si>
  <si>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</si>
  <si>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</si>
  <si>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</si>
  <si>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</si>
  <si>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</si>
  <si>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</si>
  <si>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</si>
  <si>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</si>
  <si>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</si>
  <si>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</si>
  <si>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</si>
  <si>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</si>
  <si>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</si>
  <si>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</si>
  <si>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</si>
  <si>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</si>
  <si>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</si>
  <si>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</si>
  <si>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</si>
  <si>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</si>
  <si>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</si>
  <si>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</si>
  <si>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</si>
  <si>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</si>
  <si>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</si>
  <si>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</si>
  <si>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</si>
  <si>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</si>
  <si>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</si>
  <si>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</si>
  <si>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</si>
  <si>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</si>
  <si>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</si>
  <si>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</si>
  <si>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</si>
  <si>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</si>
  <si>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</si>
  <si>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</si>
  <si>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</si>
  <si>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</si>
  <si>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</si>
  <si>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</si>
  <si>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</si>
  <si>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</si>
  <si>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</si>
  <si>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</si>
  <si>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</si>
  <si>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</si>
  <si>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</si>
  <si>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</si>
  <si>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</si>
  <si>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</si>
  <si>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</si>
  <si>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</si>
  <si>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</si>
  <si>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</si>
  <si>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</si>
  <si>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</si>
  <si>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</si>
  <si>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</si>
  <si>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</si>
  <si>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</si>
  <si>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</si>
  <si>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</si>
  <si>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</si>
  <si>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</si>
  <si>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</si>
  <si>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</si>
  <si>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</si>
  <si>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</si>
  <si>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</si>
  <si>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</si>
  <si>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</si>
  <si>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</si>
  <si>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</si>
  <si>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</si>
  <si>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</si>
  <si>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</si>
  <si>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</si>
  <si>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</si>
  <si>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</si>
  <si>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</si>
  <si>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</si>
  <si>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</si>
  <si>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</si>
  <si>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</si>
  <si>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</si>
  <si>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</si>
  <si>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</si>
  <si>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</si>
  <si>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</si>
  <si>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</si>
  <si>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</si>
  <si>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</si>
  <si>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</si>
  <si>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</si>
  <si>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</si>
  <si>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</si>
  <si>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</si>
  <si>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</si>
  <si>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</si>
  <si>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</si>
  <si>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</si>
  <si>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</si>
  <si>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</si>
  <si>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</si>
  <si>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</si>
  <si>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</si>
  <si>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</si>
  <si>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</si>
  <si>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</si>
  <si>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</si>
  <si>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</si>
  <si>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</si>
  <si>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</si>
  <si>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</si>
  <si>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</si>
  <si>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</si>
  <si>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</si>
  <si>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</si>
  <si>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</si>
  <si>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</si>
  <si>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</si>
  <si>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</si>
  <si>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</si>
  <si>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</si>
  <si>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</si>
  <si>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</si>
  <si>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</si>
  <si>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</si>
  <si>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</si>
  <si>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</si>
  <si>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</si>
  <si>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</si>
  <si>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</si>
  <si>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</si>
  <si>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</si>
  <si>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</si>
  <si>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</si>
  <si>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</si>
  <si>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</si>
  <si>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</si>
  <si>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</si>
  <si>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</si>
  <si>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</si>
  <si>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</si>
  <si>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</si>
  <si>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</si>
  <si>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</si>
  <si>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</si>
  <si>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</si>
  <si>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</si>
  <si>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</si>
  <si>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</si>
  <si>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</si>
  <si>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</si>
  <si>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</si>
  <si>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</si>
  <si>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</si>
  <si>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</si>
  <si>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</si>
  <si>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</si>
  <si>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</si>
  <si>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</si>
  <si>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</si>
  <si>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</si>
  <si>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</si>
  <si>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</si>
  <si>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</si>
  <si>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</si>
  <si>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</si>
  <si>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</si>
  <si>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</si>
  <si>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</si>
  <si>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</si>
  <si>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</si>
  <si>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</si>
  <si>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</si>
  <si>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</si>
  <si>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</si>
  <si>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</si>
  <si>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</si>
  <si>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</si>
  <si>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</si>
  <si>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</si>
  <si>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</si>
  <si>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</si>
  <si>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</si>
  <si>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</si>
  <si>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</si>
  <si>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</si>
  <si>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</si>
  <si>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</si>
  <si>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</si>
  <si>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</si>
  <si>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</si>
  <si>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</si>
  <si>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</si>
  <si>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</si>
  <si>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</si>
  <si>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</si>
  <si>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</si>
  <si>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</si>
  <si>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</si>
  <si>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</si>
  <si>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</si>
  <si>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</si>
  <si>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</si>
  <si>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</si>
  <si>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</si>
  <si>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</si>
  <si>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</si>
  <si>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</si>
  <si>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</si>
  <si>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</si>
  <si>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</si>
  <si>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</si>
  <si>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</si>
  <si>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</si>
  <si>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</si>
  <si>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</si>
  <si>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</si>
  <si>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</si>
  <si>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</si>
  <si>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</si>
  <si>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</si>
  <si>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</si>
  <si>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</si>
  <si>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</si>
  <si>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</si>
  <si>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</si>
  <si>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</si>
  <si>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</si>
  <si>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</si>
  <si>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</si>
  <si>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</si>
  <si>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</si>
  <si>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</si>
  <si>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</si>
  <si>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</si>
  <si>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</si>
  <si>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</si>
  <si>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</si>
  <si>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</si>
  <si>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</si>
  <si>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</si>
  <si>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</si>
  <si>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</si>
  <si>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</si>
  <si>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</si>
  <si>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</si>
  <si>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</si>
  <si>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</si>
  <si>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</si>
  <si>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</si>
  <si>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</si>
  <si>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</si>
  <si>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</si>
  <si>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</si>
  <si>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</si>
  <si>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</si>
  <si>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</si>
  <si>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</si>
  <si>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</si>
  <si>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</si>
  <si>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</si>
  <si>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</si>
  <si>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</si>
  <si>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</si>
  <si>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</si>
  <si>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</si>
  <si>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</si>
  <si>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</si>
  <si>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</si>
  <si>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</si>
  <si>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</si>
  <si>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</si>
  <si>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</si>
  <si>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</si>
  <si>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</si>
  <si>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</si>
  <si>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</si>
  <si>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</si>
  <si>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</si>
  <si>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</si>
  <si>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</si>
  <si>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</si>
  <si>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</si>
  <si>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</si>
  <si>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</si>
  <si>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</si>
  <si>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</si>
  <si>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</si>
  <si>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</si>
  <si>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</si>
  <si>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</si>
  <si>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</si>
  <si>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</si>
  <si>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</si>
  <si>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</si>
  <si>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</si>
  <si>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</si>
  <si>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</si>
  <si>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</si>
  <si>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</si>
  <si>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</si>
  <si>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</si>
  <si>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</si>
  <si>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</si>
  <si>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</si>
  <si>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</si>
  <si>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</si>
  <si>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</si>
  <si>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</si>
  <si>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</si>
  <si>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</si>
  <si>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</si>
  <si>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</si>
  <si>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</si>
  <si>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</si>
  <si>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</si>
  <si>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</si>
  <si>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</si>
  <si>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</si>
  <si>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</si>
  <si>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</si>
  <si>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</si>
  <si>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</si>
  <si>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</si>
  <si>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</si>
  <si>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</si>
  <si>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</si>
  <si>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</si>
  <si>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</si>
  <si>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</si>
  <si>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</si>
  <si>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</si>
  <si>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</si>
  <si>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</si>
  <si>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</si>
  <si>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</si>
  <si>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</si>
  <si>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</si>
  <si>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</si>
  <si>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</si>
  <si>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</si>
  <si>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</si>
  <si>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</si>
  <si>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</si>
  <si>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</si>
  <si>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</si>
  <si>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</si>
  <si>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</si>
  <si>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</si>
  <si>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</si>
  <si>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</si>
  <si>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</si>
  <si>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</si>
  <si>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</si>
  <si>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</si>
  <si>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</si>
  <si>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</si>
  <si>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</si>
  <si>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</si>
  <si>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</si>
  <si>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</si>
  <si>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</si>
  <si>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</si>
  <si>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</si>
  <si>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</si>
  <si>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</si>
  <si>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</si>
  <si>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</si>
  <si>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</si>
  <si>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</si>
  <si>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</si>
  <si>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</si>
  <si>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</si>
  <si>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</si>
  <si>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</si>
  <si>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</si>
  <si>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</si>
  <si>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</si>
  <si>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</si>
  <si>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</si>
  <si>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</si>
  <si>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</si>
  <si>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</si>
  <si>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</si>
  <si>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</si>
  <si>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</si>
  <si>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</si>
  <si>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</si>
  <si>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</si>
  <si>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</si>
  <si>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</si>
  <si>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</si>
  <si>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</si>
  <si>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</si>
  <si>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</si>
  <si>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</si>
  <si>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</si>
  <si>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</si>
  <si>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</si>
  <si>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</si>
  <si>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</si>
  <si>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</si>
  <si>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</si>
  <si>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</si>
  <si>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</si>
  <si>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</si>
  <si>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</si>
  <si>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</si>
  <si>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</si>
  <si>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</si>
  <si>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</si>
  <si>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</si>
  <si>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</si>
  <si>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</si>
  <si>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</si>
  <si>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</si>
  <si>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</si>
  <si>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</si>
  <si>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</si>
  <si>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</si>
  <si>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</si>
  <si>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</si>
  <si>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</si>
  <si>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</si>
  <si>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</si>
  <si>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</si>
  <si>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</si>
  <si>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</si>
  <si>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</si>
  <si>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</si>
  <si>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</si>
  <si>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</si>
  <si>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</si>
  <si>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</si>
  <si>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</si>
  <si>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</si>
  <si>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</si>
  <si>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</si>
  <si>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</si>
  <si>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</si>
  <si>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</si>
  <si>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</si>
  <si>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</si>
  <si>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</si>
  <si>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</si>
  <si>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</si>
  <si>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</si>
  <si>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</si>
  <si>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</si>
  <si>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</si>
  <si>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</si>
  <si>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</si>
  <si>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</si>
  <si>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</si>
  <si>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</si>
  <si>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</si>
  <si>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</si>
  <si>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</si>
  <si>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</si>
  <si>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</si>
  <si>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</si>
  <si>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</si>
  <si>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</si>
  <si>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</si>
  <si>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</si>
  <si>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</si>
  <si>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</si>
  <si>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</si>
  <si>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</si>
  <si>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</si>
  <si>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</si>
  <si>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</si>
  <si>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</si>
  <si>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</si>
  <si>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</si>
  <si>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</si>
  <si>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</si>
  <si>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</si>
  <si>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</si>
  <si>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</si>
  <si>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</si>
  <si>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</si>
  <si>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</si>
  <si>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</si>
  <si>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</si>
  <si>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</si>
  <si>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</si>
  <si>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</si>
  <si>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</si>
  <si>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</si>
  <si>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</si>
  <si>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</si>
  <si>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</si>
  <si>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</si>
  <si>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</si>
  <si>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</si>
  <si>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</si>
  <si>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</si>
  <si>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</si>
  <si>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</si>
  <si>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</si>
  <si>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</si>
  <si>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</si>
  <si>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</si>
  <si>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</si>
  <si>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</si>
  <si>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</si>
  <si>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</si>
  <si>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</si>
  <si>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</si>
  <si>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</si>
  <si>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</si>
  <si>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</si>
  <si>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</si>
  <si>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</si>
  <si>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</si>
  <si>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</si>
  <si>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</si>
  <si>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</si>
  <si>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</si>
  <si>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</si>
  <si>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</si>
  <si>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</si>
  <si>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</si>
  <si>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</si>
  <si>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</si>
  <si>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</si>
  <si>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</si>
  <si>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</si>
  <si>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</si>
  <si>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</si>
  <si>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</si>
  <si>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</si>
  <si>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</si>
  <si>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</si>
  <si>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</si>
  <si>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</si>
  <si>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</si>
  <si>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</si>
  <si>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</si>
  <si>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</si>
  <si>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</si>
  <si>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</si>
  <si>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</si>
  <si>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</si>
  <si>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</si>
  <si>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</si>
  <si>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</si>
  <si>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</si>
  <si>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</si>
  <si>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</si>
  <si>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</si>
  <si>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</si>
  <si>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</si>
  <si>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</si>
  <si>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</si>
  <si>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</si>
  <si>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</si>
  <si>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</si>
  <si>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</si>
  <si>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</si>
  <si>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</si>
  <si>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</si>
  <si>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</si>
  <si>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</si>
  <si>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</si>
  <si>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</si>
  <si>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</si>
  <si>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</si>
  <si>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</si>
  <si>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</si>
  <si>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</si>
  <si>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</si>
  <si>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</si>
  <si>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</si>
  <si>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</si>
  <si>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</si>
  <si>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</si>
  <si>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</si>
  <si>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</si>
  <si>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</si>
  <si>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</si>
  <si>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</si>
  <si>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</si>
  <si>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</si>
  <si>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</si>
  <si>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</si>
  <si>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</si>
  <si>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</si>
  <si>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</si>
  <si>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</si>
  <si>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</si>
  <si>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</si>
  <si>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</si>
  <si>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</si>
  <si>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</si>
  <si>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</si>
  <si>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</si>
  <si>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</si>
  <si>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</si>
  <si>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</si>
  <si>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</si>
  <si>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</si>
  <si>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</si>
  <si>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</si>
  <si>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</si>
  <si>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</si>
  <si>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</si>
  <si>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</si>
  <si>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</si>
  <si>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</si>
  <si>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</si>
  <si>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</si>
  <si>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</si>
  <si>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</si>
  <si>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</si>
  <si>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</si>
  <si>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</si>
  <si>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</si>
  <si>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</si>
  <si>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</si>
  <si>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</si>
  <si>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</si>
  <si>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</si>
  <si>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</si>
  <si>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</si>
  <si>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</si>
  <si>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</si>
  <si>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</si>
  <si>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</si>
  <si>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</si>
  <si>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</si>
  <si>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</si>
  <si>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</si>
  <si>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</si>
  <si>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</si>
  <si>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</si>
  <si>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</si>
  <si>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</si>
  <si>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</si>
  <si>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</si>
  <si>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</si>
  <si>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</si>
  <si>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</si>
  <si>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</si>
  <si>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</si>
  <si>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</si>
  <si>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</si>
  <si>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</si>
  <si>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</si>
  <si>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</si>
  <si>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</si>
  <si>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</si>
  <si>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</si>
  <si>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</si>
  <si>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</si>
  <si>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</si>
  <si>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</si>
  <si>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</si>
  <si>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</si>
  <si>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</si>
  <si>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</si>
  <si>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</si>
  <si>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</si>
  <si>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</si>
  <si>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</si>
  <si>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</si>
  <si>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</si>
  <si>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</si>
  <si>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</si>
  <si>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</si>
  <si>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</si>
  <si>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</si>
  <si>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</si>
  <si>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</si>
  <si>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</si>
  <si>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</si>
  <si>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</si>
  <si>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</si>
  <si>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</si>
  <si>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</si>
  <si>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</si>
  <si>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</si>
  <si>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</si>
  <si>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</si>
  <si>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</si>
  <si>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</si>
  <si>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</si>
  <si>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</si>
  <si>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</si>
  <si>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</si>
  <si>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</si>
  <si>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</si>
  <si>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</si>
  <si>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</si>
  <si>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</si>
  <si>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</si>
  <si>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</si>
  <si>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</si>
  <si>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</si>
  <si>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</si>
  <si>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</si>
  <si>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</si>
  <si>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</si>
  <si>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</si>
  <si>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</si>
  <si>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</si>
  <si>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</si>
  <si>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</si>
  <si>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</si>
  <si>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</si>
  <si>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</si>
  <si>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</si>
  <si>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</si>
  <si>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</si>
  <si>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</si>
  <si>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</si>
  <si>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</si>
  <si>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</si>
  <si>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</si>
  <si>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</si>
  <si>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</si>
  <si>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</si>
  <si>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</si>
  <si>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</si>
  <si>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</si>
  <si>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</si>
  <si>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</si>
  <si>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</si>
  <si>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</si>
  <si>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</si>
  <si>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</si>
  <si>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</si>
  <si>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</si>
  <si>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</si>
  <si>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</si>
  <si>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</si>
  <si>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</si>
  <si>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</si>
  <si>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</si>
  <si>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</si>
  <si>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</si>
  <si>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</si>
  <si>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</si>
  <si>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</si>
  <si>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</si>
  <si>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</si>
  <si>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</si>
  <si>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</si>
  <si>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</si>
  <si>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</si>
  <si>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</si>
  <si>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</si>
  <si>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</si>
  <si>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</si>
  <si>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</si>
  <si>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</si>
  <si>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</si>
  <si>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</si>
  <si>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</si>
  <si>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</si>
  <si>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</si>
  <si>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</si>
  <si>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</si>
  <si>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</si>
  <si>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</si>
  <si>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</si>
  <si>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</si>
  <si>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</si>
  <si>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</si>
  <si>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</si>
  <si>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</si>
  <si>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</si>
  <si>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</si>
  <si>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</si>
  <si>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</si>
  <si>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</si>
  <si>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</si>
  <si>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</si>
  <si>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</si>
  <si>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</si>
  <si>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</si>
  <si>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</si>
  <si>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</si>
  <si>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</si>
  <si>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</si>
  <si>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</si>
  <si>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</si>
  <si>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</si>
  <si>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</si>
  <si>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</si>
  <si>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</si>
  <si>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</si>
  <si>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</si>
  <si>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</si>
  <si>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</si>
  <si>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</si>
  <si>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</si>
  <si>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</si>
  <si>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</si>
  <si>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</si>
  <si>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</si>
  <si>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</si>
  <si>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</si>
  <si>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</si>
  <si>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</si>
  <si>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</si>
  <si>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</si>
  <si>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</si>
  <si>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</si>
  <si>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</si>
  <si>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</si>
  <si>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</si>
  <si>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</si>
  <si>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</si>
  <si>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</si>
  <si>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</si>
  <si>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</si>
  <si>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</si>
  <si>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</si>
  <si>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</si>
  <si>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</si>
  <si>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</si>
  <si>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</si>
  <si>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</si>
  <si>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</si>
  <si>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</si>
  <si>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</si>
  <si>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</si>
  <si>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</si>
  <si>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</si>
  <si>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</si>
  <si>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</si>
  <si>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</si>
  <si>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</si>
  <si>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</si>
  <si>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</si>
  <si>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</si>
  <si>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</si>
  <si>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</si>
  <si>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</si>
  <si>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</si>
  <si>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</si>
  <si>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</si>
  <si>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</si>
  <si>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</si>
  <si>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</si>
  <si>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</si>
  <si>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</si>
  <si>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</si>
  <si>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</si>
  <si>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</si>
  <si>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</si>
  <si>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</si>
  <si>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</si>
  <si>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</si>
  <si>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</si>
  <si>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</si>
  <si>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</si>
  <si>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</si>
  <si>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</si>
  <si>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</si>
  <si>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</si>
  <si>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</si>
  <si>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</si>
  <si>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</si>
  <si>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</si>
  <si>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</si>
  <si>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</si>
  <si>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</si>
  <si>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</si>
  <si>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</si>
  <si>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</si>
  <si>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</si>
  <si>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</si>
  <si>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</si>
  <si>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</si>
  <si>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</si>
  <si>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</si>
  <si>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</si>
  <si>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</si>
  <si>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</si>
  <si>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</si>
  <si>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</si>
  <si>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</si>
  <si>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</si>
  <si>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</si>
  <si>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</si>
  <si>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</si>
  <si>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</si>
  <si>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</si>
  <si>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</si>
  <si>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</si>
  <si>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</si>
  <si>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</si>
  <si>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</si>
  <si>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</si>
  <si>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</si>
  <si>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</si>
  <si>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</si>
  <si>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</si>
  <si>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</si>
  <si>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</si>
  <si>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</si>
  <si>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</si>
  <si>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</si>
  <si>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</si>
  <si>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</si>
  <si>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</si>
  <si>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</si>
  <si>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</si>
  <si>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</si>
  <si>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</si>
  <si>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</si>
  <si>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</si>
  <si>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</si>
  <si>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</si>
  <si>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</si>
  <si>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</si>
  <si>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</si>
  <si>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</si>
  <si>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</si>
  <si>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</si>
  <si>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</si>
  <si>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</si>
  <si>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</si>
  <si>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</si>
  <si>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</si>
  <si>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</si>
  <si>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</si>
  <si>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</si>
  <si>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</si>
  <si>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</si>
  <si>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</si>
  <si>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</si>
  <si>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</si>
  <si>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</si>
  <si>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</si>
  <si>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</si>
  <si>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</si>
  <si>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</si>
  <si>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</si>
  <si>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</si>
  <si>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</si>
  <si>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</si>
  <si>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</si>
  <si>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</si>
  <si>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</si>
  <si>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</si>
  <si>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</si>
  <si>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</si>
  <si>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</si>
  <si>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</si>
  <si>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</si>
  <si>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</si>
  <si>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</si>
  <si>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</si>
  <si>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</si>
  <si>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</si>
  <si>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</si>
  <si>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</si>
  <si>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</si>
  <si>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</si>
  <si>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</si>
  <si>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</si>
  <si>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</si>
  <si>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</si>
  <si>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</si>
  <si>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</si>
  <si>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</si>
  <si>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</si>
  <si>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</si>
  <si>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</si>
  <si>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</si>
  <si>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</si>
  <si>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</si>
  <si>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</si>
  <si>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</si>
  <si>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</si>
  <si>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</si>
  <si>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</si>
  <si>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</si>
  <si>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</si>
  <si>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</si>
  <si>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</si>
  <si>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</si>
  <si>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</si>
  <si>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</si>
  <si>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</si>
  <si>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</si>
  <si>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</si>
  <si>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</si>
  <si>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</si>
  <si>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</si>
  <si>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</si>
  <si>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</si>
  <si>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</si>
  <si>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</si>
  <si>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</si>
  <si>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</si>
  <si>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</si>
  <si>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</si>
  <si>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</si>
  <si>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</si>
  <si>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</si>
  <si>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</si>
  <si>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</si>
  <si>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</si>
  <si>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</si>
  <si>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</si>
  <si>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</si>
  <si>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</si>
  <si>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</si>
  <si>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</si>
  <si>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</si>
  <si>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</si>
  <si>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</si>
  <si>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</si>
  <si>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</si>
  <si>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</si>
  <si>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</si>
  <si>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</si>
  <si>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</si>
  <si>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</si>
  <si>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</si>
  <si>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</si>
  <si>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</si>
  <si>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</si>
  <si>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</si>
  <si>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</si>
  <si>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</si>
  <si>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</si>
  <si>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</si>
  <si>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</si>
  <si>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</si>
  <si>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</si>
  <si>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</si>
  <si>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</si>
  <si>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</si>
  <si>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</si>
  <si>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</si>
  <si>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</si>
  <si>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</si>
  <si>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</si>
  <si>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</si>
  <si>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</si>
  <si>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</si>
  <si>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</si>
  <si>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</si>
  <si>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</si>
  <si>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</si>
  <si>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</si>
  <si>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</si>
  <si>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</si>
  <si>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</si>
  <si>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</si>
  <si>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</si>
  <si>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</si>
  <si>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</si>
  <si>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</si>
  <si>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</si>
  <si>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</si>
  <si>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</si>
  <si>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</si>
  <si>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</si>
  <si>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</si>
  <si>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</si>
  <si>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</si>
  <si>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</si>
  <si>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</si>
  <si>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</si>
  <si>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</si>
  <si>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</si>
  <si>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</si>
  <si>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</si>
  <si>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</si>
  <si>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</si>
  <si>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</si>
  <si>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</si>
  <si>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</si>
  <si>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</si>
  <si>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</si>
  <si>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</si>
  <si>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</si>
  <si>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</si>
  <si>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</si>
  <si>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</si>
  <si>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</si>
  <si>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</si>
  <si>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</si>
  <si>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</si>
  <si>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</si>
  <si>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</si>
  <si>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</si>
  <si>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</si>
  <si>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</si>
  <si>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</si>
  <si>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</si>
  <si>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</si>
  <si>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</si>
  <si>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</si>
  <si>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</si>
  <si>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</si>
  <si>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</si>
  <si>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</si>
  <si>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</si>
  <si>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</si>
  <si>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</si>
  <si>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</si>
  <si>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</si>
  <si>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</si>
  <si>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</si>
  <si>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</si>
  <si>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</si>
  <si>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</si>
  <si>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</si>
  <si>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</si>
  <si>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</si>
  <si>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</si>
  <si>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</si>
  <si>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</si>
  <si>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</si>
  <si>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</si>
  <si>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</si>
  <si>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</si>
  <si>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</si>
  <si>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</si>
  <si>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</si>
  <si>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</si>
  <si>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</si>
  <si>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</si>
  <si>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</si>
  <si>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</si>
  <si>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</si>
  <si>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</si>
  <si>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</si>
  <si>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</si>
  <si>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</si>
  <si>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</si>
  <si>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</si>
  <si>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</si>
  <si>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</si>
  <si>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</si>
  <si>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</si>
  <si>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</si>
  <si>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</si>
  <si>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</si>
  <si>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</si>
  <si>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</si>
  <si>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</si>
  <si>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</si>
  <si>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</si>
  <si>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</si>
  <si>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</si>
  <si>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</si>
  <si>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</si>
  <si>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</si>
  <si>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</si>
  <si>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</si>
  <si>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</si>
  <si>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</si>
  <si>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</si>
  <si>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</si>
  <si>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</si>
  <si>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</si>
  <si>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</si>
  <si>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</si>
  <si>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</si>
  <si>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</si>
  <si>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</si>
  <si>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</si>
  <si>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</si>
  <si>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</si>
  <si>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</si>
  <si>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</si>
  <si>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</si>
  <si>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</si>
  <si>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</si>
  <si>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</si>
  <si>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</si>
  <si>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</si>
  <si>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</si>
  <si>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</si>
  <si>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</si>
  <si>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</si>
  <si>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</si>
  <si>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</si>
  <si>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</si>
  <si>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</si>
  <si>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</si>
  <si>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</si>
  <si>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</si>
  <si>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</si>
  <si>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</si>
  <si>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</si>
  <si>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</si>
  <si>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</si>
  <si>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</si>
  <si>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</si>
  <si>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</si>
  <si>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</si>
  <si>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</si>
  <si>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</si>
  <si>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</si>
  <si>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</si>
  <si>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</si>
  <si>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</si>
  <si>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</si>
  <si>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</si>
  <si>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</si>
  <si>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</si>
  <si>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</si>
  <si>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</si>
  <si>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</si>
  <si>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</si>
  <si>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</si>
  <si>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</si>
  <si>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</si>
  <si>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</si>
  <si>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</si>
  <si>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</si>
  <si>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</si>
  <si>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</si>
  <si>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</si>
  <si>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</si>
  <si>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</si>
  <si>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</si>
  <si>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</si>
  <si>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</si>
  <si>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</si>
  <si>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</si>
  <si>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</si>
  <si>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</si>
  <si>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</si>
  <si>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</si>
  <si>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</si>
  <si>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</si>
  <si>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</si>
  <si>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</si>
  <si>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</si>
  <si>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</si>
  <si>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</si>
  <si>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</si>
  <si>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</si>
  <si>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</si>
  <si>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</si>
  <si>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</si>
  <si>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</si>
  <si>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</si>
  <si>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</si>
  <si>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</si>
  <si>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</si>
  <si>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</si>
  <si>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</si>
  <si>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</si>
  <si>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</si>
  <si>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</si>
  <si>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</si>
  <si>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</si>
  <si>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</si>
  <si>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</si>
  <si>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</si>
  <si>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</si>
  <si>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</si>
  <si>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</si>
  <si>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</si>
  <si>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</si>
  <si>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</si>
  <si>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</si>
  <si>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</si>
  <si>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</si>
  <si>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</si>
  <si>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</si>
  <si>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</si>
  <si>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</si>
  <si>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</si>
  <si>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</si>
  <si>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</si>
  <si>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</si>
  <si>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</si>
  <si>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</si>
  <si>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</si>
  <si>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</si>
  <si>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</si>
  <si>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</si>
  <si>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</si>
  <si>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</si>
  <si>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</si>
  <si>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</si>
  <si>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</si>
  <si>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</si>
  <si>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</si>
  <si>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</si>
  <si>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</si>
  <si>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</si>
  <si>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</si>
  <si>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</si>
  <si>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</si>
  <si>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</si>
  <si>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</si>
  <si>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</si>
  <si>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</si>
  <si>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</si>
  <si>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</si>
  <si>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</si>
  <si>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</si>
  <si>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</si>
  <si>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</si>
  <si>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</si>
  <si>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</si>
  <si>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</si>
  <si>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</si>
  <si>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</si>
  <si>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</si>
  <si>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</si>
  <si>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</si>
  <si>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</si>
  <si>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</si>
  <si>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</si>
  <si>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</si>
  <si>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</si>
  <si>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</si>
  <si>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</si>
  <si>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</si>
  <si>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</si>
  <si>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</si>
  <si>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</si>
  <si>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</si>
  <si>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</si>
  <si>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</si>
  <si>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</si>
  <si>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</si>
  <si>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</si>
  <si>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</si>
  <si>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</si>
  <si>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</si>
  <si>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</si>
  <si>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</si>
  <si>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</si>
  <si>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</si>
  <si>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</si>
  <si>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</si>
  <si>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</si>
  <si>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</si>
  <si>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</si>
  <si>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</si>
  <si>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</si>
  <si>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</si>
  <si>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</si>
  <si>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</si>
  <si>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</si>
  <si>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</si>
  <si>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</si>
  <si>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</si>
  <si>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</si>
  <si>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</si>
  <si>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</si>
  <si>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</si>
  <si>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</si>
  <si>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</si>
  <si>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</si>
  <si>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</si>
  <si>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</si>
  <si>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</si>
  <si>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</si>
  <si>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</si>
  <si>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</si>
  <si>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</si>
  <si>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</si>
  <si>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</si>
  <si>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</si>
  <si>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</si>
  <si>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</si>
  <si>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</si>
  <si>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</si>
  <si>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</si>
  <si>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</si>
  <si>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</si>
  <si>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</si>
  <si>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</si>
  <si>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</si>
  <si>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</si>
  <si>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</si>
  <si>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</si>
  <si>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</si>
  <si>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</si>
  <si>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</si>
  <si>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</si>
  <si>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</si>
  <si>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</si>
  <si>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</si>
  <si>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</si>
  <si>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</si>
  <si>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</si>
  <si>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</si>
  <si>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</si>
  <si>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</si>
  <si>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</si>
  <si>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</si>
  <si>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</si>
  <si>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</si>
  <si>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</si>
  <si>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</si>
  <si>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</si>
  <si>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</si>
  <si>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</si>
  <si>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</si>
  <si>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</si>
  <si>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</si>
  <si>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</si>
  <si>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</si>
  <si>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</si>
  <si>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</si>
  <si>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</si>
  <si>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</si>
  <si>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</si>
  <si>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</si>
  <si>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</si>
  <si>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</si>
  <si>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</si>
  <si>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</si>
  <si>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</si>
  <si>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</si>
  <si>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</si>
  <si>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</si>
  <si>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</si>
  <si>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</si>
  <si>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</si>
  <si>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</si>
  <si>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</si>
  <si>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</si>
  <si>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</si>
  <si>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</si>
  <si>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</si>
  <si>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</si>
  <si>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</si>
  <si>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</si>
  <si>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</si>
  <si>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</si>
  <si>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</si>
  <si>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</si>
  <si>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</si>
  <si>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</si>
  <si>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</si>
  <si>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</si>
  <si>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</si>
  <si>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</si>
  <si>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</si>
  <si>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</si>
  <si>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</si>
  <si>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</si>
  <si>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</si>
  <si>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</si>
  <si>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</si>
  <si>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</si>
  <si>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</si>
  <si>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</si>
  <si>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</si>
  <si>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</si>
  <si>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</si>
  <si>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</si>
  <si>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</si>
  <si>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</si>
  <si>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</si>
  <si>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</si>
  <si>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</si>
  <si>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</si>
  <si>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</si>
  <si>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</si>
  <si>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</si>
  <si>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</si>
  <si>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</si>
  <si>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</si>
  <si>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</si>
  <si>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</si>
  <si>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</si>
  <si>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</si>
  <si>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</si>
  <si>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</si>
  <si>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</si>
  <si>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</si>
  <si>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</si>
  <si>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</si>
  <si>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</si>
  <si>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</si>
  <si>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</si>
  <si>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</si>
  <si>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</si>
  <si>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</si>
  <si>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</si>
  <si>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</si>
  <si>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</si>
  <si>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</si>
  <si>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</si>
  <si>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</si>
  <si>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</si>
  <si>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</si>
  <si>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</si>
  <si>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</si>
  <si>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</si>
  <si>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</si>
  <si>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</si>
  <si>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</si>
  <si>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</si>
  <si>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</si>
  <si>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</si>
  <si>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</si>
  <si>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</si>
  <si>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</si>
  <si>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</si>
  <si>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</si>
  <si>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</si>
  <si>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</si>
  <si>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</si>
  <si>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</si>
  <si>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</si>
  <si>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</si>
  <si>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</si>
  <si>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</si>
  <si>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</si>
  <si>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</si>
  <si>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</si>
  <si>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</si>
  <si>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</si>
  <si>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</si>
  <si>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</si>
  <si>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</si>
  <si>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</si>
  <si>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</si>
  <si>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</si>
  <si>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</si>
  <si>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</si>
  <si>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</si>
  <si>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</si>
  <si>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</si>
  <si>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</si>
  <si>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</si>
  <si>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</si>
  <si>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</si>
  <si>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</si>
  <si>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</si>
  <si>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</si>
  <si>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</si>
  <si>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</si>
  <si>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</si>
  <si>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</si>
  <si>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</si>
  <si>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</si>
  <si>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</si>
  <si>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</si>
  <si>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</si>
  <si>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</si>
  <si>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</si>
  <si>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</si>
  <si>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</si>
  <si>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</si>
  <si>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</si>
  <si>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</si>
  <si>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</si>
  <si>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</si>
  <si>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</si>
  <si>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</si>
  <si>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</si>
  <si>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</si>
  <si>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</si>
  <si>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</si>
  <si>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</si>
  <si>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</si>
  <si>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</si>
  <si>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</si>
  <si>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</si>
  <si>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</si>
  <si>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</si>
  <si>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</si>
  <si>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</si>
  <si>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</si>
  <si>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</si>
  <si>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</si>
  <si>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</si>
  <si>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</si>
  <si>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</si>
  <si>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</si>
  <si>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</si>
  <si>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</si>
  <si>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</si>
  <si>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</si>
  <si>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</si>
  <si>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</si>
  <si>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</si>
  <si>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</si>
  <si>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</si>
  <si>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</si>
  <si>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</si>
  <si>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</si>
  <si>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</si>
  <si>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</si>
  <si>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</si>
  <si>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</si>
  <si>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</si>
  <si>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</si>
  <si>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</si>
  <si>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</si>
  <si>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</si>
  <si>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</si>
  <si>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</si>
  <si>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</si>
  <si>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</si>
  <si>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</si>
  <si>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</si>
  <si>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</si>
  <si>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</si>
  <si>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</si>
  <si>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</si>
  <si>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</si>
  <si>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</si>
  <si>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</si>
  <si>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</si>
  <si>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</si>
  <si>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</si>
  <si>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</si>
  <si>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</si>
  <si>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</si>
  <si>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</si>
  <si>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</si>
  <si>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</si>
  <si>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</si>
  <si>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</si>
  <si>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</si>
  <si>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</si>
  <si>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</si>
  <si>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</si>
  <si>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</si>
  <si>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</si>
  <si>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</si>
  <si>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</si>
  <si>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</si>
  <si>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</si>
  <si>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</si>
  <si>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</si>
  <si>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</si>
  <si>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</si>
  <si>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</si>
  <si>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</si>
  <si>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</si>
  <si>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</si>
  <si>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</si>
  <si>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</si>
  <si>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</si>
  <si>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</si>
  <si>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</si>
  <si>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</si>
  <si>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</si>
  <si>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</si>
  <si>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</si>
  <si>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</si>
  <si>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</si>
  <si>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</si>
  <si>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</si>
  <si>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</si>
  <si>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</si>
  <si>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</si>
  <si>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</si>
  <si>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</si>
  <si>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</si>
  <si>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</si>
  <si>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</si>
  <si>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</si>
  <si>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</si>
  <si>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</si>
  <si>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</si>
  <si>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</si>
  <si>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</si>
  <si>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</si>
  <si>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</si>
  <si>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</si>
  <si>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</si>
  <si>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</si>
  <si>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</si>
  <si>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</si>
  <si>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</si>
  <si>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</si>
  <si>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</si>
  <si>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</si>
  <si>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</si>
  <si>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</si>
  <si>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</si>
  <si>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</si>
  <si>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</si>
  <si>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</si>
  <si>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</si>
  <si>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</si>
  <si>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</si>
  <si>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</si>
  <si>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</si>
  <si>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</si>
  <si>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</si>
  <si>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</si>
  <si>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</si>
  <si>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</si>
  <si>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</si>
  <si>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</si>
  <si>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</si>
  <si>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</si>
  <si>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</si>
  <si>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</si>
  <si>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</si>
  <si>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</si>
  <si>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</si>
  <si>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</si>
  <si>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</si>
  <si>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</si>
  <si>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</si>
  <si>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</si>
  <si>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</si>
  <si>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</si>
  <si>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</si>
  <si>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</si>
  <si>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</si>
  <si>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</si>
  <si>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</si>
  <si>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</si>
  <si>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</si>
  <si>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</si>
  <si>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</si>
  <si>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</si>
  <si>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</si>
  <si>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</si>
  <si>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</si>
  <si>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</si>
  <si>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</si>
  <si>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</si>
  <si>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</si>
  <si>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</si>
  <si>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</si>
  <si>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</si>
  <si>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</si>
  <si>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</si>
  <si>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</si>
  <si>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</si>
  <si>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</si>
  <si>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</si>
  <si>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</si>
  <si>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</si>
  <si>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</si>
  <si>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</si>
  <si>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</si>
  <si>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</si>
  <si>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</si>
  <si>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</si>
  <si>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</si>
  <si>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</si>
  <si>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</si>
  <si>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</si>
  <si>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</si>
  <si>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</si>
  <si>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</si>
  <si>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</si>
  <si>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</si>
  <si>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</si>
  <si>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</si>
  <si>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</si>
  <si>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</si>
  <si>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</si>
  <si>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</si>
  <si>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</si>
  <si>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</si>
  <si>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</si>
  <si>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</si>
  <si>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</si>
  <si>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</si>
  <si>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</si>
  <si>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</si>
  <si>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</si>
  <si>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</si>
  <si>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</si>
  <si>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</si>
  <si>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</si>
  <si>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</si>
  <si>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</si>
  <si>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</si>
  <si>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</si>
  <si>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</si>
  <si>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</si>
  <si>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</si>
  <si>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</si>
  <si>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</si>
  <si>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</si>
  <si>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</si>
  <si>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</si>
  <si>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</si>
  <si>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</si>
  <si>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</si>
  <si>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</si>
  <si>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</si>
  <si>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</si>
  <si>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</si>
  <si>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</si>
  <si>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</si>
  <si>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</si>
  <si>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</si>
  <si>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</si>
  <si>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</si>
  <si>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</si>
  <si>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</si>
  <si>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</si>
  <si>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</si>
  <si>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</si>
  <si>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</si>
  <si>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</si>
  <si>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</si>
  <si>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</si>
  <si>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</si>
  <si>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</si>
  <si>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</si>
  <si>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</si>
  <si>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</si>
  <si>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</si>
  <si>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</si>
  <si>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</si>
  <si>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</si>
  <si>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</si>
  <si>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</si>
  <si>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</si>
  <si>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</si>
  <si>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</si>
  <si>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</si>
  <si>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</si>
  <si>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</si>
  <si>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</si>
  <si>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</si>
  <si>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</si>
  <si>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</si>
  <si>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</si>
  <si>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</si>
  <si>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</si>
  <si>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</si>
  <si>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</si>
  <si>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</si>
  <si>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</si>
  <si>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</si>
  <si>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</si>
  <si>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</si>
  <si>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</si>
  <si>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</si>
  <si>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</si>
  <si>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</si>
  <si>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</si>
  <si>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</si>
  <si>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</si>
  <si>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</si>
  <si>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</si>
  <si>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</si>
  <si>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</si>
  <si>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</si>
  <si>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</si>
  <si>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</si>
  <si>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</si>
  <si>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</si>
  <si>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</si>
  <si>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</si>
  <si>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</si>
  <si>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</si>
  <si>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</si>
  <si>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</si>
  <si>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</si>
  <si>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</si>
  <si>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</si>
  <si>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</si>
  <si>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</si>
  <si>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</si>
  <si>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</si>
  <si>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</si>
  <si>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</si>
  <si>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</si>
  <si>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</si>
  <si>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</si>
  <si>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</si>
  <si>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</si>
  <si>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</si>
  <si>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</si>
  <si>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</si>
  <si>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</si>
  <si>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</si>
  <si>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</si>
  <si>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</si>
  <si>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</si>
  <si>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</si>
  <si>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</si>
  <si>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</si>
  <si>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</si>
  <si>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</si>
  <si>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</si>
  <si>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</si>
  <si>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</si>
  <si>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</si>
  <si>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</si>
  <si>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</si>
  <si>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</si>
  <si>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</si>
  <si>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</si>
  <si>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</si>
  <si>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</si>
  <si>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</si>
  <si>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</si>
  <si>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</si>
  <si>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</si>
  <si>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</si>
  <si>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</si>
  <si>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</si>
  <si>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</si>
  <si>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</si>
  <si>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</si>
  <si>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</si>
  <si>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</si>
  <si>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</si>
  <si>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</si>
  <si>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</si>
  <si>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</si>
  <si>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</si>
  <si>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</si>
  <si>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</si>
  <si>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</si>
  <si>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</si>
  <si>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</si>
  <si>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</si>
  <si>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</si>
  <si>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</si>
  <si>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</si>
  <si>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</si>
  <si>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</si>
  <si>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</si>
  <si>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</si>
  <si>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</si>
  <si>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</si>
  <si>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</si>
  <si>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</si>
  <si>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</si>
  <si>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</si>
  <si>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</si>
  <si>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</si>
  <si>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</si>
  <si>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</si>
  <si>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</si>
  <si>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</si>
  <si>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</si>
  <si>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</si>
  <si>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</si>
  <si>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</si>
  <si>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</si>
  <si>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</si>
  <si>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</si>
  <si>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</si>
  <si>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</si>
  <si>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</si>
  <si>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</si>
  <si>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</si>
  <si>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</si>
  <si>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</si>
  <si>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</si>
  <si>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</si>
  <si>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</si>
  <si>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</si>
  <si>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</si>
  <si>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</si>
  <si>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</si>
  <si>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</si>
  <si>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</si>
  <si>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</si>
  <si>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</si>
  <si>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</si>
  <si>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</si>
  <si>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</si>
  <si>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</si>
  <si>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</si>
  <si>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</si>
  <si>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</si>
  <si>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</si>
  <si>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</si>
  <si>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</si>
  <si>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</si>
  <si>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</si>
  <si>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</si>
  <si>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</si>
  <si>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</si>
  <si>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</si>
  <si>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</si>
  <si>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</si>
  <si>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</si>
  <si>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</si>
  <si>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</si>
  <si>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</si>
  <si>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</si>
  <si>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</si>
  <si>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</si>
  <si>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</si>
  <si>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</si>
  <si>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</si>
  <si>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</si>
  <si>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</si>
  <si>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</si>
  <si>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</si>
  <si>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</si>
  <si>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</si>
  <si>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</si>
  <si>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</si>
  <si>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</si>
  <si>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</si>
  <si>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</si>
  <si>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</si>
  <si>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</si>
  <si>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</si>
  <si>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</si>
  <si>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</si>
  <si>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</si>
  <si>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</si>
  <si>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</si>
  <si>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</si>
  <si>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</si>
  <si>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</si>
  <si>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</si>
  <si>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</si>
  <si>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</si>
  <si>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</si>
  <si>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</si>
  <si>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</si>
  <si>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</si>
  <si>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</si>
  <si>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</si>
  <si>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</si>
  <si>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</si>
  <si>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</si>
  <si>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</si>
  <si>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</si>
  <si>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</si>
  <si>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</si>
  <si>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</si>
  <si>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</si>
  <si>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</si>
  <si>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</si>
  <si>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</si>
  <si>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</si>
  <si>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</si>
  <si>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</si>
  <si>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</si>
  <si>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</si>
  <si>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</si>
  <si>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</si>
  <si>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</si>
  <si>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</si>
  <si>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</si>
  <si>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</si>
  <si>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</si>
  <si>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</si>
  <si>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</si>
  <si>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</si>
  <si>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</si>
  <si>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</si>
  <si>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</si>
  <si>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</si>
  <si>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</si>
  <si>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</si>
  <si>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</si>
  <si>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</si>
  <si>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</si>
  <si>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</si>
  <si>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</si>
  <si>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</si>
  <si>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</si>
  <si>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</si>
  <si>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</si>
  <si>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</si>
  <si>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</si>
  <si>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</si>
  <si>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</si>
  <si>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</si>
  <si>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</si>
  <si>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</si>
  <si>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</si>
  <si>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</si>
  <si>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</si>
  <si>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</si>
  <si>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</si>
  <si>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</si>
  <si>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</si>
  <si>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</si>
  <si>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</si>
  <si>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</si>
  <si>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</si>
  <si>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</si>
  <si>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</si>
  <si>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</si>
  <si>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</si>
  <si>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</si>
  <si>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</si>
  <si>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</si>
  <si>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</si>
  <si>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</si>
  <si>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</si>
  <si>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</si>
  <si>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</si>
  <si>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</si>
  <si>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</si>
  <si>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</si>
  <si>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</si>
  <si>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</si>
  <si>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</si>
  <si>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</si>
  <si>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</si>
  <si>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</si>
  <si>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</si>
  <si>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</si>
  <si>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</si>
  <si>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</si>
  <si>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</si>
  <si>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</si>
  <si>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</si>
  <si>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</si>
  <si>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</si>
  <si>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</si>
  <si>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</si>
  <si>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</si>
  <si>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</si>
  <si>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</si>
  <si>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</si>
  <si>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</si>
  <si>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</si>
  <si>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</si>
  <si>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</si>
  <si>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</si>
  <si>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</si>
  <si>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</si>
  <si>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</si>
  <si>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</si>
  <si>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</si>
  <si>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</si>
  <si>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</si>
  <si>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</si>
  <si>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</si>
  <si>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</si>
  <si>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</si>
  <si>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</si>
  <si>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</si>
  <si>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</si>
  <si>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</si>
  <si>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</si>
  <si>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</si>
  <si>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</si>
  <si>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</si>
  <si>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</si>
  <si>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</si>
  <si>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</si>
  <si>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</si>
  <si>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</si>
  <si>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</si>
  <si>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</si>
  <si>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</si>
  <si>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</si>
  <si>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</si>
  <si>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</si>
  <si>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</si>
  <si>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</si>
  <si>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</si>
  <si>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</si>
  <si>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</si>
  <si>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</si>
  <si>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</si>
  <si>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</si>
  <si>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</si>
  <si>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</si>
  <si>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</si>
  <si>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</si>
  <si>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</si>
  <si>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</si>
  <si>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</si>
  <si>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</si>
  <si>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</si>
  <si>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</si>
  <si>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</si>
  <si>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</si>
  <si>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</si>
  <si>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</si>
  <si>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</si>
  <si>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</si>
  <si>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</si>
  <si>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</si>
  <si>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</si>
  <si>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</si>
  <si>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</si>
  <si>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</si>
  <si>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</si>
  <si>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</si>
  <si>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</si>
  <si>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</si>
  <si>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</si>
  <si>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</si>
  <si>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</si>
  <si>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</si>
  <si>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</si>
  <si>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</si>
  <si>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</si>
  <si>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</si>
  <si>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</si>
  <si>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</si>
  <si>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</si>
  <si>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</si>
  <si>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</si>
  <si>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</si>
  <si>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</si>
  <si>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</si>
  <si>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</si>
  <si>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</si>
  <si>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</si>
  <si>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</si>
  <si>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</si>
  <si>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</si>
  <si>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</si>
  <si>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</si>
  <si>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</si>
  <si>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</si>
  <si>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</si>
  <si>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</si>
  <si>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</si>
  <si>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</si>
  <si>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</si>
  <si>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</si>
  <si>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</si>
  <si>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</si>
  <si>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</si>
  <si>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</si>
  <si>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</si>
  <si>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</si>
  <si>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</si>
  <si>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</si>
  <si>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</si>
  <si>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</si>
  <si>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</si>
  <si>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</si>
  <si>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</si>
  <si>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</si>
  <si>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</si>
  <si>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</si>
  <si>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</si>
  <si>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</si>
  <si>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</si>
  <si>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</si>
  <si>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</si>
  <si>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</si>
  <si>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</si>
  <si>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</si>
  <si>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</si>
  <si>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</si>
  <si>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</si>
  <si>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</si>
  <si>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</si>
  <si>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</si>
  <si>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</si>
  <si>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</si>
  <si>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</si>
  <si>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</si>
  <si>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</si>
  <si>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</si>
  <si>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</si>
  <si>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</si>
  <si>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</si>
  <si>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</si>
  <si>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</si>
  <si>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</si>
  <si>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</si>
  <si>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</si>
  <si>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</si>
  <si>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</si>
  <si>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</si>
  <si>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</si>
  <si>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</si>
  <si>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</si>
  <si>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</si>
  <si>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</si>
  <si>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</si>
  <si>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</si>
  <si>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</si>
  <si>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</si>
  <si>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</si>
  <si>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</si>
  <si>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</si>
  <si>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</si>
  <si>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</si>
  <si>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</si>
  <si>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</si>
  <si>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</si>
  <si>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</si>
  <si>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</si>
  <si>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</si>
  <si>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</si>
  <si>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</si>
  <si>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</si>
  <si>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</si>
  <si>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</si>
  <si>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</si>
  <si>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</si>
  <si>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</si>
  <si>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</si>
  <si>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</si>
  <si>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</si>
  <si>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</si>
  <si>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</si>
  <si>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</si>
  <si>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</si>
  <si>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</si>
  <si>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</si>
  <si>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</si>
  <si>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</si>
  <si>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</si>
  <si>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</si>
  <si>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</si>
  <si>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</si>
  <si>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</si>
  <si>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</si>
  <si>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</si>
  <si>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</si>
  <si>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</si>
  <si>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</si>
  <si>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</si>
  <si>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</si>
  <si>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</si>
  <si>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</si>
  <si>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</si>
  <si>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</si>
  <si>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</si>
  <si>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</si>
  <si>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</si>
  <si>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</si>
  <si>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</si>
  <si>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</si>
  <si>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</si>
  <si>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</si>
  <si>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</si>
  <si>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</si>
  <si>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</si>
  <si>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</si>
  <si>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</si>
  <si>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</si>
  <si>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</si>
  <si>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</si>
  <si>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</si>
  <si>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</si>
  <si>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</si>
  <si>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</si>
  <si>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</si>
  <si>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</si>
  <si>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</si>
  <si>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</si>
  <si>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</si>
  <si>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</si>
  <si>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</si>
  <si>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</si>
  <si>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</si>
  <si>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</si>
  <si>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</si>
  <si>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</si>
  <si>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</si>
  <si>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</si>
  <si>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</si>
  <si>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</si>
  <si>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</si>
  <si>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</si>
  <si>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</si>
  <si>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</si>
  <si>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</si>
  <si>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</si>
  <si>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</si>
  <si>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</si>
  <si>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</si>
  <si>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</si>
  <si>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</si>
  <si>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</si>
  <si>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</si>
  <si>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</si>
  <si>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</si>
  <si>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</si>
  <si>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</si>
  <si>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</si>
  <si>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</si>
  <si>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</si>
  <si>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</si>
  <si>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</si>
  <si>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</si>
  <si>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</si>
  <si>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</si>
  <si>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</si>
  <si>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</si>
  <si>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</si>
  <si>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</si>
  <si>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</si>
  <si>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</si>
  <si>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</si>
  <si>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</si>
  <si>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</si>
  <si>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</si>
  <si>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</si>
  <si>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</si>
  <si>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</si>
  <si>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</si>
  <si>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</si>
  <si>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</si>
  <si>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</si>
  <si>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</si>
  <si>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</si>
  <si>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</si>
  <si>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</si>
  <si>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</si>
  <si>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</si>
  <si>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</si>
  <si>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</si>
  <si>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</si>
  <si>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</si>
  <si>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</si>
  <si>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</si>
  <si>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</si>
  <si>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</si>
  <si>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</si>
  <si>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</si>
  <si>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</si>
  <si>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</si>
  <si>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</si>
  <si>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</si>
  <si>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</si>
  <si>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</si>
  <si>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</si>
  <si>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</si>
  <si>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</si>
  <si>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</si>
  <si>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</si>
  <si>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</si>
  <si>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</si>
  <si>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</si>
  <si>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</si>
  <si>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</si>
  <si>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</si>
  <si>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</si>
  <si>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</si>
  <si>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</si>
  <si>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</si>
  <si>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</si>
  <si>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</si>
  <si>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</si>
  <si>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</si>
  <si>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</si>
  <si>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</si>
  <si>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</si>
  <si>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</si>
  <si>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</si>
  <si>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</si>
  <si>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</si>
  <si>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</si>
  <si>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</si>
  <si>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</si>
  <si>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</si>
  <si>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</si>
  <si>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</si>
  <si>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</si>
  <si>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</si>
  <si>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</si>
  <si>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</si>
  <si>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</si>
  <si>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</si>
  <si>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</si>
  <si>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</si>
  <si>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</si>
  <si>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</si>
  <si>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</si>
  <si>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</si>
  <si>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</si>
  <si>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</si>
  <si>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</si>
  <si>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</si>
  <si>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</si>
  <si>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</si>
  <si>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</si>
  <si>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</si>
  <si>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</si>
  <si>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</si>
  <si>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</si>
  <si>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</si>
  <si>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</si>
  <si>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</si>
  <si>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</si>
  <si>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</si>
  <si>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</si>
  <si>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</si>
  <si>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</si>
  <si>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</si>
  <si>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</si>
  <si>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</si>
  <si>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</si>
  <si>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</si>
  <si>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</si>
  <si>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</si>
  <si>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</si>
  <si>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</si>
  <si>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</si>
  <si>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</si>
  <si>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</si>
  <si>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</si>
  <si>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</si>
  <si>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</si>
  <si>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</si>
  <si>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</si>
  <si>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</si>
  <si>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</si>
  <si>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</si>
  <si>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</si>
  <si>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</si>
  <si>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</si>
  <si>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</si>
  <si>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</si>
  <si>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</si>
  <si>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</si>
  <si>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</si>
  <si>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</si>
  <si>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</si>
  <si>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</si>
  <si>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</si>
  <si>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</si>
  <si>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</si>
  <si>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</si>
  <si>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</si>
  <si>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</si>
  <si>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</si>
  <si>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</si>
  <si>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</si>
  <si>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</si>
  <si>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</si>
  <si>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</si>
  <si>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</si>
  <si>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</si>
  <si>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</si>
  <si>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</si>
  <si>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</si>
  <si>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</si>
  <si>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</si>
  <si>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</si>
  <si>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</si>
  <si>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</si>
  <si>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</si>
  <si>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</si>
  <si>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</si>
  <si>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</si>
  <si>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</si>
  <si>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</si>
  <si>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</si>
  <si>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</si>
  <si>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</si>
  <si>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</si>
  <si>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</si>
  <si>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</si>
  <si>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</si>
  <si>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</si>
  <si>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</si>
  <si>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</si>
  <si>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</si>
  <si>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</si>
  <si>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</si>
  <si>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</si>
  <si>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</si>
  <si>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</si>
  <si>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</si>
  <si>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</si>
  <si>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</si>
  <si>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</si>
  <si>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</si>
  <si>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</si>
  <si>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</si>
  <si>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</si>
  <si>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</si>
  <si>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</si>
  <si>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</si>
  <si>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</si>
  <si>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</si>
  <si>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</si>
  <si>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</si>
  <si>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</si>
  <si>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</si>
  <si>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</si>
  <si>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</si>
  <si>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</si>
  <si>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</si>
  <si>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</si>
  <si>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</si>
  <si>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</si>
  <si>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</si>
  <si>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</si>
  <si>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</si>
  <si>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</si>
  <si>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</si>
  <si>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</si>
  <si>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</si>
  <si>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</si>
  <si>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</si>
  <si>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</si>
  <si>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</si>
  <si>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</si>
  <si>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</si>
  <si>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</si>
  <si>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</si>
  <si>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</si>
  <si>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</si>
  <si>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</si>
  <si>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</si>
  <si>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</si>
  <si>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</si>
  <si>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</si>
  <si>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</si>
  <si>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</si>
  <si>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</si>
  <si>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</si>
  <si>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</si>
  <si>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</si>
  <si>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</si>
  <si>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</si>
  <si>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</si>
  <si>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</si>
  <si>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</si>
  <si>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</si>
  <si>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</si>
  <si>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</si>
  <si>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</si>
  <si>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</si>
  <si>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</si>
  <si>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</si>
  <si>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</si>
  <si>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</si>
  <si>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</si>
  <si>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</si>
  <si>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</si>
  <si>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</si>
  <si>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</si>
  <si>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</si>
  <si>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</si>
  <si>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</si>
  <si>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</si>
  <si>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</si>
  <si>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</si>
  <si>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</si>
  <si>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</si>
  <si>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</si>
  <si>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</si>
  <si>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</si>
  <si>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</si>
  <si>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</si>
  <si>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</si>
  <si>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</si>
  <si>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</si>
  <si>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</si>
  <si>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</si>
  <si>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</si>
  <si>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</si>
  <si>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</si>
  <si>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</si>
  <si>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</si>
  <si>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</si>
  <si>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</si>
  <si>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</si>
  <si>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</si>
  <si>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</si>
  <si>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</si>
  <si>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</si>
  <si>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</si>
  <si>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</si>
  <si>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</si>
  <si>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</si>
  <si>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</si>
  <si>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</si>
  <si>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</si>
  <si>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</si>
  <si>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</si>
  <si>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</si>
  <si>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</si>
  <si>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</si>
  <si>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</si>
  <si>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</si>
  <si>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</si>
  <si>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</si>
  <si>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</si>
  <si>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</si>
  <si>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</si>
  <si>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</si>
  <si>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</si>
  <si>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</si>
  <si>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</si>
  <si>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</si>
  <si>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</si>
  <si>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</si>
  <si>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</si>
  <si>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</si>
  <si>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</si>
  <si>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</si>
  <si>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</si>
  <si>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</si>
  <si>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</si>
  <si>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</si>
  <si>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</si>
  <si>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</si>
  <si>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</si>
  <si>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</si>
  <si>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</si>
  <si>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</si>
  <si>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</si>
  <si>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</si>
  <si>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</si>
  <si>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</si>
  <si>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</si>
  <si>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</si>
  <si>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</si>
  <si>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</si>
  <si>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</si>
  <si>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</si>
  <si>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</si>
  <si>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</si>
  <si>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</si>
  <si>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</si>
  <si>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</si>
  <si>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</si>
  <si>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</si>
  <si>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</si>
  <si>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</si>
  <si>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</si>
  <si>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</si>
  <si>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</si>
  <si>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</si>
  <si>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</si>
  <si>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</si>
  <si>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</si>
  <si>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</si>
  <si>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</si>
  <si>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</si>
  <si>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</si>
  <si>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</si>
  <si>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</si>
  <si>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</si>
  <si>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</si>
  <si>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</si>
  <si>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</si>
  <si>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</si>
  <si>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</si>
  <si>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</si>
  <si>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</si>
  <si>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</si>
  <si>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</si>
  <si>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</si>
  <si>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</si>
  <si>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</si>
  <si>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</si>
  <si>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</si>
  <si>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</si>
  <si>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</si>
  <si>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</si>
  <si>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</si>
  <si>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</si>
  <si>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</si>
  <si>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</si>
  <si>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</si>
  <si>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</si>
  <si>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</si>
  <si>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</si>
  <si>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</si>
  <si>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</si>
  <si>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</si>
  <si>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</si>
  <si>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</si>
  <si>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</si>
  <si>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</si>
  <si>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</si>
  <si>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</si>
  <si>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</si>
  <si>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</si>
  <si>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</si>
  <si>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</si>
  <si>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</si>
  <si>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</si>
  <si>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</si>
  <si>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</si>
  <si>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</si>
  <si>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</si>
  <si>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</si>
  <si>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</si>
  <si>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</si>
  <si>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</si>
  <si>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</si>
  <si>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</si>
  <si>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</si>
  <si>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</si>
  <si>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</si>
  <si>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</si>
  <si>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</si>
  <si>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</si>
  <si>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</si>
  <si>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</si>
  <si>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</si>
  <si>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</si>
  <si>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</si>
  <si>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</si>
  <si>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</si>
  <si>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</si>
  <si>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</si>
  <si>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</si>
  <si>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</si>
  <si>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</si>
  <si>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</si>
  <si>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</si>
  <si>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</si>
  <si>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</si>
  <si>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</si>
  <si>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</si>
  <si>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</si>
  <si>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</si>
  <si>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</si>
  <si>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</si>
  <si>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</si>
  <si>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</si>
  <si>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</si>
  <si>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</si>
  <si>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</si>
  <si>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</si>
  <si>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</si>
  <si>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</si>
  <si>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</si>
  <si>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</si>
  <si>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</si>
  <si>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</si>
  <si>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</si>
  <si>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</si>
  <si>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</si>
  <si>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</si>
  <si>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</si>
  <si>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</si>
  <si>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</si>
  <si>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</si>
  <si>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</si>
  <si>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</si>
  <si>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</si>
  <si>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</si>
  <si>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</si>
  <si>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</si>
  <si>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</si>
  <si>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</si>
  <si>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</si>
  <si>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</si>
  <si>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</si>
  <si>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</si>
  <si>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</si>
  <si>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</si>
  <si>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</si>
  <si>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</si>
  <si>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</si>
  <si>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</si>
  <si>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</si>
  <si>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</si>
  <si>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</si>
  <si>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</si>
  <si>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</si>
  <si>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</si>
  <si>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</si>
  <si>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</si>
  <si>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</si>
  <si>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</si>
  <si>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</si>
  <si>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</si>
  <si>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</si>
  <si>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</si>
  <si>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</si>
  <si>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</si>
  <si>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</si>
  <si>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</si>
  <si>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</si>
  <si>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</si>
  <si>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</si>
  <si>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</si>
  <si>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</si>
  <si>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</si>
  <si>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</si>
  <si>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</si>
  <si>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</si>
  <si>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</si>
  <si>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</si>
  <si>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</si>
  <si>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</si>
  <si>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</si>
  <si>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</si>
  <si>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</si>
  <si>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</si>
  <si>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</si>
  <si>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</si>
  <si>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</si>
  <si>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</si>
  <si>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</si>
  <si>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</si>
  <si>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</si>
  <si>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</si>
  <si>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</si>
  <si>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</si>
  <si>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</si>
  <si>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</si>
  <si>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</si>
  <si>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</si>
  <si>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</si>
  <si>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</si>
  <si>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</si>
  <si>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</si>
  <si>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</si>
  <si>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</si>
  <si>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</si>
  <si>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</si>
  <si>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</si>
  <si>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</si>
  <si>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</si>
  <si>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</si>
  <si>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</si>
  <si>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</si>
  <si>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</si>
  <si>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</si>
  <si>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</si>
  <si>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</si>
  <si>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</si>
  <si>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</si>
  <si>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</si>
  <si>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</si>
  <si>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</si>
  <si>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</si>
  <si>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</si>
  <si>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</si>
  <si>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</si>
  <si>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</si>
  <si>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</si>
  <si>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</si>
  <si>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</si>
  <si>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</si>
  <si>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</si>
  <si>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</si>
  <si>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</si>
  <si>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</si>
  <si>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</si>
  <si>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</si>
  <si>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</si>
  <si>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</si>
  <si>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</si>
  <si>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</si>
  <si>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</si>
  <si>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</si>
  <si>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</si>
  <si>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</si>
  <si>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</si>
  <si>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</si>
  <si>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</si>
  <si>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</si>
  <si>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</si>
  <si>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</si>
  <si>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</si>
  <si>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</si>
  <si>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</si>
  <si>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</si>
  <si>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</si>
  <si>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</si>
  <si>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</si>
  <si>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</si>
  <si>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</si>
  <si>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</si>
  <si>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</si>
  <si>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</si>
  <si>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</si>
  <si>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</si>
  <si>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</si>
  <si>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</si>
  <si>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</si>
  <si>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</si>
  <si>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</si>
  <si>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</si>
  <si>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</si>
  <si>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</si>
  <si>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</si>
  <si>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</si>
  <si>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</si>
  <si>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</si>
  <si>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</si>
  <si>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</si>
  <si>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</si>
  <si>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</si>
  <si>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</si>
  <si>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</si>
  <si>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</si>
  <si>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</si>
  <si>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</si>
  <si>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</si>
  <si>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</si>
  <si>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</si>
  <si>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</si>
  <si>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</si>
  <si>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</si>
  <si>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</si>
  <si>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</si>
  <si>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</si>
  <si>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</si>
  <si>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</si>
  <si>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</si>
  <si>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</si>
  <si>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</si>
  <si>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</si>
  <si>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</si>
  <si>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</si>
  <si>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</si>
  <si>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</si>
  <si>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</si>
  <si>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</si>
  <si>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</si>
  <si>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</si>
  <si>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</si>
  <si>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</si>
  <si>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</si>
  <si>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</si>
  <si>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</si>
  <si>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</si>
  <si>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</si>
  <si>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</si>
  <si>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</si>
  <si>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</si>
  <si>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</si>
  <si>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</si>
  <si>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</si>
  <si>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</si>
  <si>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</si>
  <si>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</si>
  <si>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</si>
  <si>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</si>
  <si>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</si>
  <si>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</si>
  <si>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</si>
  <si>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</si>
  <si>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</si>
  <si>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</si>
  <si>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</si>
  <si>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</si>
  <si>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</si>
  <si>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</si>
  <si>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</si>
  <si>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</si>
  <si>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</si>
  <si>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</si>
  <si>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</si>
  <si>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</si>
  <si>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</si>
  <si>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</si>
  <si>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</si>
  <si>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</si>
  <si>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</si>
  <si>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</si>
  <si>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</si>
  <si>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</si>
  <si>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</si>
  <si>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</si>
  <si>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</si>
  <si>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</si>
  <si>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</si>
  <si>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</si>
  <si>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</si>
  <si>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</si>
  <si>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</si>
  <si>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</si>
  <si>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</si>
  <si>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</si>
  <si>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</si>
  <si>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</si>
  <si>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</si>
  <si>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</si>
  <si>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</si>
  <si>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</si>
  <si>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</si>
  <si>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</si>
  <si>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</si>
  <si>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</si>
  <si>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</si>
  <si>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</si>
  <si>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</si>
  <si>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</si>
  <si>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</si>
  <si>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</si>
  <si>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</si>
  <si>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</si>
  <si>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</si>
  <si>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</si>
  <si>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</si>
  <si>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</si>
  <si>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</si>
  <si>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</si>
  <si>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</si>
  <si>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</si>
  <si>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</si>
  <si>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</si>
  <si>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</si>
  <si>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</si>
  <si>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</si>
  <si>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</si>
  <si>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</si>
  <si>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</si>
  <si>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</si>
  <si>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</si>
  <si>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</si>
  <si>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</si>
  <si>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</si>
  <si>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</si>
  <si>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</si>
  <si>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</si>
  <si>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</si>
  <si>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</si>
  <si>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</si>
  <si>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</si>
  <si>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</si>
  <si>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</si>
  <si>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</si>
  <si>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</si>
  <si>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</si>
  <si>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</si>
  <si>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</si>
  <si>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</si>
  <si>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</si>
  <si>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</si>
  <si>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</si>
  <si>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</si>
  <si>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</si>
  <si>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</si>
  <si>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</si>
  <si>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</si>
  <si>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</si>
  <si>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</si>
  <si>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</si>
  <si>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</si>
  <si>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</si>
  <si>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</si>
  <si>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</si>
  <si>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</si>
  <si>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</si>
  <si>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</si>
  <si>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</si>
  <si>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</si>
  <si>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</si>
  <si>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</si>
  <si>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</si>
  <si>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</si>
  <si>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</si>
  <si>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</si>
  <si>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</si>
  <si>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</si>
  <si>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</si>
  <si>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</si>
  <si>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</si>
  <si>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</si>
  <si>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</si>
  <si>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</si>
  <si>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</si>
  <si>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</si>
  <si>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</si>
  <si>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</si>
  <si>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</si>
  <si>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</si>
  <si>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</si>
  <si>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</si>
  <si>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</si>
  <si>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</si>
  <si>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</si>
  <si>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</si>
  <si>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</si>
  <si>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</si>
  <si>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</si>
  <si>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</si>
  <si>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</si>
  <si>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</si>
  <si>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</si>
  <si>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</si>
  <si>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</si>
  <si>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</si>
  <si>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</si>
  <si>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</si>
  <si>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</si>
  <si>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</si>
  <si>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</si>
  <si>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</si>
  <si>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</si>
  <si>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</si>
  <si>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</si>
  <si>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</si>
  <si>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</si>
  <si>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</si>
  <si>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</si>
  <si>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</si>
  <si>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</si>
  <si>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</si>
  <si>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</si>
  <si>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</si>
  <si>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</si>
  <si>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</si>
  <si>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</si>
  <si>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</si>
  <si>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</si>
  <si>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</si>
  <si>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</si>
  <si>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</si>
  <si>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</si>
  <si>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</si>
  <si>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</si>
  <si>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</si>
  <si>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</si>
  <si>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</si>
  <si>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</si>
  <si>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</si>
  <si>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</si>
  <si>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</si>
  <si>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</si>
  <si>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</si>
  <si>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</si>
  <si>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</si>
  <si>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</si>
  <si>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</si>
  <si>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</si>
  <si>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</si>
  <si>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</si>
  <si>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</si>
  <si>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</si>
  <si>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</si>
  <si>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</si>
  <si>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</si>
  <si>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</si>
  <si>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</si>
  <si>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</si>
  <si>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</si>
  <si>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</si>
  <si>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</si>
  <si>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</si>
  <si>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</si>
  <si>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</si>
  <si>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</si>
  <si>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</si>
  <si>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</si>
  <si>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</si>
  <si>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</si>
  <si>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</si>
  <si>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</si>
  <si>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</si>
  <si>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</si>
  <si>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</si>
  <si>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</si>
  <si>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</si>
  <si>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</si>
  <si>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</si>
  <si>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</si>
  <si>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</si>
  <si>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</si>
  <si>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</si>
  <si>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</si>
  <si>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</si>
  <si>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</si>
  <si>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</si>
  <si>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</si>
  <si>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</si>
  <si>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</si>
  <si>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</si>
  <si>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</si>
  <si>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</si>
  <si>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</si>
  <si>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</si>
  <si>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</si>
  <si>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</si>
  <si>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</si>
  <si>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</si>
  <si>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</si>
  <si>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</si>
  <si>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</si>
  <si>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</si>
  <si>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</si>
  <si>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</si>
  <si>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</si>
  <si>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</si>
  <si>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</si>
  <si>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</si>
  <si>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</si>
  <si>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</si>
  <si>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</si>
  <si>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</si>
  <si>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</si>
  <si>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</si>
  <si>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</si>
  <si>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</si>
  <si>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</si>
  <si>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</si>
  <si>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</si>
  <si>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</si>
  <si>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</si>
  <si>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</si>
  <si>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</si>
  <si>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</si>
  <si>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</si>
  <si>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</si>
  <si>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</si>
  <si>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</si>
  <si>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</si>
  <si>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</si>
  <si>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</si>
  <si>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</si>
  <si>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</si>
  <si>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</si>
  <si>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</si>
  <si>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</si>
  <si>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</si>
  <si>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</si>
  <si>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</si>
  <si>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</si>
  <si>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</si>
  <si>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</si>
  <si>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</si>
  <si>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</si>
  <si>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</si>
  <si>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</si>
  <si>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</si>
  <si>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</si>
  <si>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</si>
  <si>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</si>
  <si>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</si>
  <si>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</si>
  <si>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</si>
  <si>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</si>
  <si>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</si>
  <si>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</si>
  <si>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</si>
  <si>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</si>
  <si>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</si>
  <si>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</si>
  <si>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</si>
  <si>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</si>
  <si>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</si>
  <si>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</si>
  <si>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</si>
  <si>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</si>
  <si>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</si>
  <si>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</si>
  <si>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</si>
  <si>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</si>
  <si>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</si>
  <si>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</si>
  <si>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</si>
  <si>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</si>
  <si>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</si>
  <si>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</si>
  <si>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</si>
  <si>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</si>
  <si>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</si>
  <si>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</si>
  <si>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</si>
  <si>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</si>
  <si>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</si>
  <si>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</si>
  <si>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</si>
  <si>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</si>
  <si>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</si>
  <si>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</si>
  <si>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</si>
  <si>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</si>
  <si>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</si>
  <si>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</si>
  <si>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</si>
  <si>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</si>
  <si>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</si>
  <si>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</si>
  <si>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</si>
  <si>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</si>
  <si>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</si>
  <si>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</si>
  <si>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</si>
  <si>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</si>
  <si>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</si>
  <si>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</si>
  <si>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</si>
  <si>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</si>
  <si>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</si>
  <si>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</si>
  <si>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</si>
  <si>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</si>
  <si>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</si>
  <si>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</si>
  <si>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</si>
  <si>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</si>
  <si>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</si>
  <si>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</si>
  <si>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</si>
  <si>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</si>
  <si>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</si>
  <si>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</si>
  <si>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</si>
  <si>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</si>
  <si>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</si>
  <si>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</si>
  <si>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</si>
  <si>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</si>
  <si>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</si>
  <si>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</si>
  <si>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</si>
  <si>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</si>
  <si>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</si>
  <si>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</si>
  <si>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</si>
  <si>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</si>
  <si>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</si>
  <si>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</si>
  <si>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</si>
  <si>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</si>
  <si>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</si>
  <si>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</si>
  <si>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</si>
  <si>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</si>
  <si>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</si>
  <si>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</si>
  <si>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</si>
  <si>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</si>
  <si>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</si>
  <si>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</si>
  <si>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</si>
  <si>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</si>
  <si>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</si>
  <si>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</si>
  <si>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</si>
  <si>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</si>
  <si>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</si>
  <si>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</si>
  <si>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</si>
  <si>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</si>
  <si>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</si>
  <si>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</si>
  <si>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</si>
  <si>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</si>
  <si>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</si>
  <si>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</si>
  <si>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</si>
  <si>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</si>
  <si>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</si>
  <si>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</si>
  <si>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</si>
  <si>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</si>
  <si>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</si>
  <si>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</si>
  <si>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</si>
  <si>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</si>
  <si>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</si>
  <si>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</si>
  <si>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</si>
  <si>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</si>
  <si>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</si>
  <si>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</si>
  <si>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</si>
  <si>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</si>
  <si>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</si>
  <si>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</si>
  <si>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</si>
  <si>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</si>
  <si>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</si>
  <si>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</si>
  <si>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</si>
  <si>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</si>
  <si>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</si>
  <si>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</si>
  <si>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</si>
  <si>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</si>
  <si>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</si>
  <si>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</si>
  <si>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</si>
  <si>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</si>
  <si>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</si>
  <si>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</si>
  <si>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</si>
  <si>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</si>
  <si>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</si>
  <si>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</si>
  <si>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</si>
  <si>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</si>
  <si>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</si>
  <si>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</si>
  <si>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</si>
  <si>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</si>
  <si>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</si>
  <si>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</si>
  <si>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</si>
  <si>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</si>
  <si>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</si>
  <si>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</si>
  <si>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</si>
  <si>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</si>
  <si>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</si>
  <si>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</si>
  <si>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</si>
  <si>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</si>
  <si>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</si>
  <si>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</si>
  <si>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</si>
  <si>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</si>
  <si>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</si>
  <si>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</si>
  <si>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</si>
  <si>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</si>
  <si>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</si>
  <si>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</si>
  <si>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</si>
  <si>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</si>
  <si>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</si>
  <si>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</si>
  <si>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</si>
  <si>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</si>
  <si>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</si>
  <si>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</si>
  <si>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</si>
  <si>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</si>
  <si>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</si>
  <si>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</si>
  <si>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</si>
  <si>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</si>
  <si>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</si>
  <si>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</si>
  <si>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</si>
  <si>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</si>
  <si>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</si>
  <si>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</si>
  <si>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</si>
  <si>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</si>
  <si>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</si>
  <si>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</si>
  <si>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</si>
  <si>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</si>
  <si>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</si>
  <si>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</si>
  <si>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</si>
  <si>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</si>
  <si>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</si>
  <si>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</si>
  <si>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</si>
  <si>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</si>
  <si>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</si>
  <si>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</si>
  <si>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</si>
  <si>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</si>
  <si>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</si>
  <si>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</si>
  <si>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</si>
  <si>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</si>
  <si>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</si>
  <si>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</si>
  <si>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</si>
  <si>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</si>
  <si>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</si>
  <si>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</si>
  <si>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</si>
  <si>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</si>
  <si>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</si>
  <si>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</si>
  <si>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</si>
  <si>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</si>
  <si>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</si>
  <si>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</si>
  <si>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</si>
  <si>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</si>
  <si>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</si>
  <si>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</si>
  <si>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</si>
  <si>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</si>
  <si>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</si>
  <si>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</si>
  <si>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</si>
  <si>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</si>
  <si>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</si>
  <si>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</si>
  <si>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</si>
  <si>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</si>
  <si>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</si>
  <si>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</si>
  <si>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</si>
  <si>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</si>
  <si>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</si>
  <si>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</si>
  <si>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</si>
  <si>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</si>
  <si>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</si>
  <si>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</si>
  <si>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</si>
  <si>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</si>
  <si>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</si>
  <si>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</si>
  <si>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</si>
  <si>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</si>
  <si>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</si>
  <si>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</si>
  <si>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</si>
  <si>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</si>
  <si>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</si>
  <si>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</si>
  <si>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</si>
  <si>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</si>
  <si>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</si>
  <si>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</si>
  <si>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</si>
  <si>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</si>
  <si>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</si>
  <si>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</si>
  <si>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</si>
  <si>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</si>
  <si>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</si>
  <si>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</si>
  <si>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</si>
  <si>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</si>
  <si>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</si>
  <si>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</si>
  <si>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</si>
  <si>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</si>
  <si>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</si>
  <si>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</si>
  <si>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</si>
  <si>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</si>
  <si>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</si>
  <si>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</si>
  <si>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</si>
  <si>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</si>
  <si>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</si>
  <si>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</si>
  <si>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</si>
  <si>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</si>
  <si>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</si>
  <si>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</si>
  <si>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</si>
  <si>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</si>
  <si>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</si>
  <si>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</si>
  <si>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</si>
  <si>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</si>
  <si>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</si>
  <si>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</si>
  <si>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</si>
  <si>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</si>
  <si>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</si>
  <si>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</si>
  <si>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</si>
  <si>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</si>
  <si>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</si>
  <si>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</si>
  <si>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</si>
  <si>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</si>
  <si>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</si>
  <si>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</si>
  <si>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</si>
  <si>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</si>
  <si>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</si>
  <si>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</si>
  <si>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</si>
  <si>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</si>
  <si>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</si>
  <si>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</si>
  <si>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</si>
  <si>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</si>
  <si>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</si>
  <si>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</si>
  <si>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</si>
  <si>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</si>
  <si>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</si>
  <si>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</si>
  <si>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</si>
  <si>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</si>
  <si>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</si>
  <si>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</si>
  <si>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</si>
  <si>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</si>
  <si>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</si>
  <si>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</si>
  <si>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</si>
  <si>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</si>
  <si>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</si>
  <si>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</si>
  <si>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</si>
  <si>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</si>
  <si>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</si>
  <si>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</si>
  <si>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</si>
  <si>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</si>
  <si>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</si>
  <si>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</si>
  <si>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</si>
  <si>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</si>
  <si>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</si>
  <si>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</si>
  <si>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</si>
  <si>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</si>
  <si>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</si>
  <si>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</si>
  <si>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</si>
  <si>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</si>
  <si>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</si>
  <si>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</si>
  <si>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</si>
  <si>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</si>
  <si>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</si>
  <si>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</si>
  <si>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</si>
  <si>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</si>
  <si>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</si>
  <si>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</si>
  <si>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</si>
  <si>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</si>
  <si>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</si>
  <si>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</si>
  <si>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</si>
  <si>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</si>
  <si>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</si>
  <si>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</si>
  <si>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</si>
  <si>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</si>
  <si>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</si>
  <si>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</si>
  <si>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</si>
  <si>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</si>
  <si>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</si>
  <si>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</si>
  <si>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</si>
  <si>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</si>
  <si>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</si>
  <si>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</si>
  <si>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</si>
  <si>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</si>
  <si>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</si>
  <si>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</si>
  <si>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</si>
  <si>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</si>
  <si>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</si>
  <si>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</si>
  <si>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</si>
  <si>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</si>
  <si>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</si>
  <si>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</si>
  <si>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</si>
  <si>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</si>
  <si>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</si>
  <si>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</si>
  <si>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</si>
  <si>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</si>
  <si>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</si>
  <si>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</si>
  <si>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</si>
  <si>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</si>
  <si>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</si>
  <si>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</si>
  <si>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</si>
  <si>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</si>
  <si>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</si>
  <si>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</si>
  <si>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</si>
  <si>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</si>
  <si>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</si>
  <si>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</si>
  <si>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</si>
  <si>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</si>
  <si>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</si>
  <si>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</si>
  <si>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</si>
  <si>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</si>
  <si>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</si>
  <si>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</si>
  <si>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</si>
  <si>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</si>
  <si>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</si>
  <si>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</si>
  <si>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</si>
  <si>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</si>
  <si>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</si>
  <si>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</si>
  <si>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</si>
  <si>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</si>
  <si>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</si>
  <si>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</si>
  <si>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</si>
  <si>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</si>
  <si>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</si>
  <si>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</si>
  <si>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</si>
  <si>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</si>
  <si>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</si>
  <si>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</si>
  <si>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</si>
  <si>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</si>
  <si>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</si>
  <si>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</si>
  <si>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</si>
  <si>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</si>
  <si>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</si>
  <si>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</si>
  <si>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</si>
  <si>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</si>
  <si>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</si>
  <si>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</si>
  <si>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</si>
  <si>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</si>
  <si>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</si>
  <si>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</si>
  <si>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</si>
  <si>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</si>
  <si>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</si>
  <si>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</si>
  <si>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</si>
  <si>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</si>
  <si>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</si>
  <si>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</si>
  <si>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</si>
  <si>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</si>
  <si>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</si>
  <si>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</si>
  <si>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</si>
  <si>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</si>
  <si>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</si>
  <si>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</si>
  <si>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</si>
  <si>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</si>
  <si>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</si>
  <si>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</si>
  <si>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</si>
  <si>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</si>
  <si>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</si>
  <si>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</si>
  <si>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</si>
  <si>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</si>
  <si>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</si>
  <si>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</si>
  <si>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</si>
  <si>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</si>
  <si>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</si>
  <si>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</si>
  <si>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</si>
  <si>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</si>
  <si>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</si>
  <si>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</si>
  <si>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</si>
  <si>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</si>
  <si>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</si>
  <si>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</si>
  <si>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</si>
  <si>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</si>
  <si>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</si>
  <si>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</si>
  <si>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</si>
  <si>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</si>
  <si>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</si>
  <si>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</si>
  <si>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</si>
  <si>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</si>
  <si>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</si>
  <si>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</si>
  <si>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</si>
  <si>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</si>
  <si>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</si>
  <si>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</si>
  <si>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</si>
  <si>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</si>
  <si>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</si>
  <si>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</si>
  <si>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</si>
  <si>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</si>
  <si>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</si>
  <si>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</si>
  <si>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</si>
  <si>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</si>
  <si>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</si>
  <si>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</si>
  <si>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</si>
  <si>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</si>
  <si>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</si>
  <si>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</si>
  <si>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</si>
  <si>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</si>
  <si>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</si>
  <si>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</si>
  <si>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</si>
  <si>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</si>
  <si>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</si>
  <si>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</si>
  <si>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</si>
  <si>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</si>
  <si>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</si>
  <si>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</si>
  <si>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</si>
  <si>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</si>
  <si>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</si>
  <si>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</si>
  <si>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</si>
  <si>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</si>
  <si>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</si>
  <si>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</si>
  <si>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</si>
  <si>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</si>
  <si>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</si>
  <si>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</si>
  <si>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</si>
  <si>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</si>
  <si>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</si>
  <si>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</si>
  <si>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</si>
  <si>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</si>
  <si>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</si>
  <si>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</si>
  <si>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</si>
  <si>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</si>
  <si>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</si>
  <si>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</si>
  <si>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</si>
  <si>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</si>
  <si>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</si>
  <si>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</si>
  <si>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</si>
  <si>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</si>
  <si>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</si>
  <si>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</si>
  <si>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</si>
  <si>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</si>
  <si>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</si>
  <si>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</si>
  <si>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</si>
  <si>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</si>
  <si>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</si>
  <si>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</si>
  <si>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</si>
  <si>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</si>
  <si>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</si>
  <si>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</si>
  <si>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</si>
  <si>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</si>
  <si>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</si>
  <si>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</si>
  <si>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</si>
  <si>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</si>
  <si>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</si>
  <si>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</si>
  <si>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</si>
  <si>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</si>
  <si>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</si>
  <si>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</si>
  <si>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</si>
  <si>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</si>
  <si>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</si>
  <si>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</si>
  <si>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</si>
  <si>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</si>
  <si>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</si>
  <si>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</si>
  <si>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</si>
  <si>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</si>
  <si>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</si>
  <si>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</si>
  <si>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</si>
  <si>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</si>
  <si>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</si>
  <si>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</si>
  <si>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</si>
  <si>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</si>
  <si>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</si>
  <si>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</si>
  <si>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</si>
  <si>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</si>
  <si>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</si>
  <si>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</si>
  <si>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</si>
  <si>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</si>
  <si>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</si>
  <si>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</si>
  <si>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</si>
  <si>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</si>
  <si>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</si>
  <si>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</si>
  <si>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</si>
  <si>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</si>
  <si>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</si>
  <si>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</si>
  <si>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</si>
  <si>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</si>
  <si>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</si>
  <si>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</si>
  <si>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</si>
  <si>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</si>
  <si>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</si>
  <si>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</si>
  <si>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</si>
  <si>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</si>
  <si>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</si>
  <si>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</si>
  <si>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</si>
  <si>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</si>
  <si>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</si>
  <si>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</si>
  <si>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</si>
  <si>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</si>
  <si>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</si>
  <si>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</si>
  <si>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</si>
  <si>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</si>
  <si>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</si>
  <si>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</si>
  <si>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</si>
  <si>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</si>
  <si>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</si>
  <si>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</si>
  <si>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</si>
  <si>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</si>
  <si>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</si>
  <si>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</si>
  <si>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</si>
  <si>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</si>
  <si>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</si>
  <si>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</si>
  <si>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</si>
  <si>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</si>
  <si>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</si>
  <si>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</si>
  <si>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</si>
  <si>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</si>
  <si>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</si>
  <si>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</si>
  <si>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</si>
  <si>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</si>
  <si>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</si>
  <si>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</si>
  <si>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</si>
  <si>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</si>
  <si>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</si>
  <si>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</si>
  <si>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</si>
  <si>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</si>
  <si>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</si>
  <si>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</si>
  <si>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</si>
  <si>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</si>
  <si>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</si>
  <si>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</si>
  <si>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</si>
  <si>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</si>
  <si>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</si>
  <si>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</si>
  <si>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</si>
  <si>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</si>
  <si>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</si>
  <si>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</si>
  <si>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</si>
  <si>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</si>
  <si>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</si>
  <si>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</si>
  <si>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</si>
  <si>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</si>
  <si>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</si>
  <si>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</si>
  <si>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</si>
  <si>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</si>
  <si>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</si>
  <si>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</si>
  <si>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</si>
  <si>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</si>
  <si>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</si>
  <si>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</si>
  <si>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</si>
  <si>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</si>
  <si>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</si>
  <si>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</si>
  <si>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</si>
  <si>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</si>
  <si>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</si>
  <si>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</si>
  <si>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</si>
  <si>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</si>
  <si>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</si>
  <si>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</si>
  <si>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</si>
  <si>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</si>
  <si>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</si>
  <si>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</si>
  <si>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</si>
  <si>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</si>
  <si>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</si>
  <si>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</si>
  <si>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</si>
  <si>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</si>
  <si>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</si>
  <si>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</si>
  <si>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</si>
  <si>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</si>
  <si>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</si>
  <si>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</si>
  <si>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</si>
  <si>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</si>
  <si>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</si>
  <si>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</si>
  <si>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</si>
  <si>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</si>
  <si>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</si>
  <si>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</si>
  <si>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</si>
  <si>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</si>
  <si>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</si>
  <si>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</si>
  <si>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</si>
  <si>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</si>
  <si>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</si>
  <si>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</si>
  <si>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</si>
  <si>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</si>
  <si>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</si>
  <si>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</si>
  <si>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</si>
  <si>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</si>
  <si>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</si>
  <si>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</si>
  <si>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</si>
  <si>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</si>
  <si>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</si>
  <si>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</si>
  <si>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</si>
  <si>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</si>
  <si>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</si>
  <si>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</si>
  <si>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</si>
  <si>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</si>
  <si>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</si>
  <si>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</si>
  <si>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</si>
  <si>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</si>
  <si>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</si>
  <si>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</si>
  <si>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</si>
  <si>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</si>
  <si>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</si>
  <si>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</si>
  <si>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</si>
  <si>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</si>
  <si>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</si>
  <si>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</si>
  <si>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</si>
  <si>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</si>
  <si>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</si>
  <si>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</si>
  <si>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</si>
  <si>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</si>
  <si>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</si>
  <si>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</si>
  <si>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</si>
  <si>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</si>
  <si>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</si>
  <si>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</si>
  <si>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</si>
  <si>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</si>
  <si>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</si>
  <si>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</si>
  <si>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</si>
  <si>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</si>
  <si>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</si>
  <si>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</si>
  <si>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</si>
  <si>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</si>
  <si>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</si>
  <si>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</si>
  <si>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</si>
  <si>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</si>
  <si>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</si>
  <si>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</si>
  <si>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</si>
  <si>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</si>
  <si>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</si>
  <si>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</si>
  <si>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</si>
  <si>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</si>
  <si>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</si>
  <si>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</si>
  <si>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</si>
  <si>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</si>
  <si>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</si>
  <si>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</si>
  <si>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</si>
  <si>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</si>
  <si>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</si>
  <si>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</si>
  <si>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</si>
  <si>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</si>
  <si>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</si>
  <si>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</si>
  <si>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</si>
  <si>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</si>
  <si>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</si>
  <si>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</si>
  <si>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</si>
  <si>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</si>
  <si>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</si>
  <si>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</si>
  <si>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</si>
  <si>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</si>
  <si>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</si>
  <si>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</si>
  <si>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</si>
  <si>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</si>
  <si>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</si>
  <si>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</si>
  <si>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</si>
  <si>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</si>
  <si>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</si>
  <si>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</si>
  <si>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</si>
  <si>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</si>
  <si>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</si>
  <si>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</si>
  <si>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</si>
  <si>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</si>
  <si>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</si>
  <si>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</si>
  <si>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</si>
  <si>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</si>
  <si>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</si>
  <si>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</si>
  <si>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</si>
  <si>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</si>
  <si>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</si>
  <si>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</si>
  <si>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</si>
  <si>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</si>
  <si>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</si>
  <si>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</si>
  <si>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</si>
  <si>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</si>
  <si>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</si>
  <si>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</si>
  <si>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</si>
  <si>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</si>
  <si>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</si>
  <si>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</si>
  <si>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</si>
  <si>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</si>
  <si>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</si>
  <si>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</si>
  <si>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</si>
  <si>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</si>
  <si>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</si>
  <si>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</si>
  <si>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</si>
  <si>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</si>
  <si>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</si>
  <si>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</si>
  <si>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</si>
  <si>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</si>
  <si>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</si>
  <si>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</si>
  <si>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</si>
  <si>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</si>
  <si>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</si>
  <si>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</si>
  <si>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</si>
  <si>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</si>
  <si>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</si>
  <si>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</si>
  <si>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</si>
  <si>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</si>
  <si>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</si>
  <si>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</si>
  <si>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</si>
  <si>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</si>
  <si>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</si>
  <si>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</si>
  <si>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</si>
  <si>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</si>
  <si>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</si>
  <si>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</si>
  <si>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</si>
  <si>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</si>
  <si>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</si>
  <si>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</si>
  <si>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</si>
  <si>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</si>
  <si>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</si>
  <si>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</si>
  <si>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</si>
  <si>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</si>
  <si>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</si>
  <si>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</si>
  <si>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</si>
  <si>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</si>
  <si>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</si>
  <si>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</si>
  <si>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</si>
  <si>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</si>
  <si>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</si>
  <si>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</si>
  <si>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</si>
  <si>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</si>
  <si>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</si>
  <si>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</si>
  <si>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</si>
  <si>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</si>
  <si>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</si>
  <si>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</si>
  <si>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</si>
  <si>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</si>
  <si>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</si>
  <si>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</si>
  <si>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</si>
  <si>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</si>
  <si>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</si>
  <si>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</si>
  <si>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</si>
  <si>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</si>
  <si>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</si>
  <si>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</si>
  <si>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</si>
  <si>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</si>
  <si>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</si>
  <si>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</si>
  <si>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</si>
  <si>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</si>
  <si>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</si>
  <si>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</si>
  <si>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</si>
  <si>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</si>
  <si>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</si>
  <si>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</si>
  <si>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</si>
  <si>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</si>
  <si>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</si>
  <si>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</si>
  <si>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</si>
  <si>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</si>
  <si>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</si>
  <si>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</si>
  <si>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</si>
  <si>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</si>
  <si>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</si>
  <si>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</si>
  <si>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</si>
  <si>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</si>
  <si>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</si>
  <si>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</si>
  <si>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</si>
  <si>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</si>
  <si>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</si>
  <si>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</si>
  <si>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</si>
  <si>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</si>
  <si>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</si>
  <si>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</si>
  <si>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</si>
  <si>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</si>
  <si>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</si>
  <si>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</si>
  <si>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</si>
  <si>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</si>
  <si>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</si>
  <si>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</si>
  <si>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</si>
  <si>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</si>
  <si>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</si>
  <si>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</si>
  <si>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</si>
  <si>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</si>
  <si>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</si>
  <si>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</si>
  <si>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</si>
  <si>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</si>
  <si>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</si>
  <si>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</si>
  <si>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</si>
  <si>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</si>
  <si>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</si>
  <si>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</si>
  <si>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</si>
  <si>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</si>
  <si>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</si>
  <si>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</si>
  <si>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</si>
  <si>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</si>
  <si>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</si>
  <si>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</si>
  <si>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</si>
  <si>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</si>
  <si>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</si>
  <si>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</si>
  <si>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</si>
  <si>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</si>
  <si>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</si>
  <si>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</si>
  <si>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</si>
  <si>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</si>
  <si>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</si>
  <si>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</si>
  <si>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</si>
  <si>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</si>
  <si>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</si>
  <si>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</si>
  <si>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</si>
  <si>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</si>
  <si>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</si>
  <si>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</si>
  <si>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</si>
  <si>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</si>
  <si>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</si>
  <si>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</si>
  <si>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</si>
  <si>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</si>
  <si>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</si>
  <si>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</si>
  <si>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</si>
  <si>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</si>
  <si>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</si>
  <si>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</si>
  <si>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</si>
  <si>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</si>
  <si>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</si>
  <si>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</si>
  <si>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</si>
  <si>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</si>
  <si>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</si>
  <si>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</si>
  <si>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</si>
  <si>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</si>
  <si>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</si>
  <si>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</si>
  <si>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</si>
  <si>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</si>
  <si>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</si>
  <si>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</si>
  <si>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</si>
  <si>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</si>
  <si>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</si>
  <si>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</si>
  <si>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</si>
  <si>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</si>
  <si>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</si>
  <si>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</si>
  <si>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</si>
  <si>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</si>
  <si>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</si>
  <si>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</si>
  <si>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</si>
  <si>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</si>
  <si>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</si>
  <si>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</si>
  <si>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</si>
  <si>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</si>
  <si>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</si>
  <si>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</si>
  <si>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</si>
  <si>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</si>
  <si>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</si>
  <si>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</si>
  <si>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</si>
  <si>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</si>
  <si>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</si>
  <si>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</si>
  <si>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</si>
  <si>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</si>
  <si>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</si>
  <si>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</si>
  <si>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</si>
  <si>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</si>
  <si>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</si>
  <si>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</si>
  <si>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</si>
  <si>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</si>
  <si>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</si>
  <si>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</si>
  <si>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</si>
  <si>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</si>
  <si>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</si>
  <si>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</si>
  <si>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</si>
  <si>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</si>
  <si>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</si>
  <si>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</si>
  <si>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</si>
  <si>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</si>
  <si>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</si>
  <si>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</si>
  <si>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</si>
  <si>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</si>
  <si>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</si>
  <si>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</si>
  <si>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</si>
  <si>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</si>
  <si>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</si>
  <si>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</si>
  <si>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</si>
  <si>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</si>
  <si>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</si>
  <si>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</si>
  <si>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</si>
  <si>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</si>
  <si>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</si>
  <si>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</si>
  <si>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</si>
  <si>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</si>
  <si>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</si>
  <si>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</si>
  <si>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</si>
  <si>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</si>
  <si>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</si>
  <si>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</si>
  <si>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</si>
  <si>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</si>
  <si>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</si>
  <si>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</si>
  <si>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</si>
  <si>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</si>
  <si>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</si>
  <si>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</si>
  <si>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</si>
  <si>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</si>
  <si>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</si>
  <si>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</si>
  <si>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</si>
  <si>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</si>
  <si>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</si>
  <si>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</si>
  <si>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</si>
  <si>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</si>
  <si>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</si>
  <si>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</si>
  <si>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</si>
  <si>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</si>
  <si>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</si>
  <si>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</si>
  <si>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</si>
  <si>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</si>
  <si>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</si>
  <si>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</si>
  <si>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</si>
  <si>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</si>
  <si>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</si>
  <si>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</si>
  <si>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</si>
  <si>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</si>
  <si>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</si>
  <si>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</si>
  <si>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</si>
  <si>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</si>
  <si>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</si>
  <si>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</si>
  <si>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</si>
  <si>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</si>
  <si>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</si>
  <si>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</si>
  <si>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</si>
  <si>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</si>
  <si>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</si>
  <si>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</si>
  <si>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</si>
  <si>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</si>
  <si>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</si>
  <si>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</si>
  <si>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</si>
  <si>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</si>
  <si>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</si>
  <si>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</si>
  <si>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</si>
  <si>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</si>
  <si>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</si>
  <si>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</si>
  <si>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</si>
  <si>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</si>
  <si>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</si>
  <si>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</si>
  <si>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</si>
  <si>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</si>
  <si>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</si>
  <si>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</si>
  <si>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</si>
  <si>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</si>
  <si>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</si>
  <si>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</si>
  <si>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</si>
  <si>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</si>
  <si>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</si>
  <si>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</si>
  <si>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</si>
  <si>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</si>
  <si>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</si>
  <si>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</si>
  <si>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</si>
  <si>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</si>
  <si>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</si>
  <si>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</si>
  <si>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</si>
  <si>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</si>
  <si>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</si>
  <si>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</si>
  <si>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</si>
  <si>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</si>
  <si>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</si>
  <si>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</si>
  <si>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</si>
  <si>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</si>
  <si>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</si>
  <si>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</si>
  <si>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</si>
  <si>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</si>
  <si>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</si>
  <si>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</si>
  <si>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</si>
  <si>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</si>
  <si>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</si>
  <si>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</si>
  <si>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</si>
  <si>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</si>
  <si>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</si>
  <si>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</si>
  <si>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</si>
  <si>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</si>
  <si>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</si>
  <si>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</si>
  <si>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</si>
  <si>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</si>
  <si>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</si>
  <si>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</si>
  <si>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</si>
  <si>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</si>
  <si>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</si>
  <si>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</si>
  <si>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</si>
  <si>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</si>
  <si>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</si>
  <si>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</si>
  <si>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</si>
  <si>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</si>
  <si>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</si>
  <si>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</si>
  <si>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</si>
  <si>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</si>
  <si>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</si>
  <si>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</si>
  <si>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</si>
  <si>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</si>
  <si>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</si>
  <si>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</si>
  <si>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</si>
  <si>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</si>
  <si>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</si>
  <si>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</si>
  <si>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</si>
  <si>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</si>
  <si>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</si>
  <si>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</si>
  <si>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</si>
  <si>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</si>
  <si>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</si>
  <si>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</si>
  <si>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</si>
  <si>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</si>
  <si>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</si>
  <si>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</si>
  <si>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</si>
  <si>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</si>
  <si>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</si>
  <si>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</si>
  <si>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</si>
  <si>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</si>
  <si>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</si>
  <si>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</si>
  <si>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</si>
  <si>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</si>
  <si>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</si>
  <si>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</si>
  <si>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</si>
  <si>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</si>
  <si>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</si>
  <si>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</si>
  <si>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</si>
  <si>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</si>
  <si>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</si>
  <si>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</si>
  <si>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</si>
  <si>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</si>
  <si>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</si>
  <si>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</si>
  <si>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</si>
  <si>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</si>
  <si>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</si>
  <si>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</si>
  <si>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</si>
  <si>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</si>
  <si>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</si>
  <si>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</si>
  <si>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</si>
  <si>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</si>
  <si>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</si>
  <si>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</si>
  <si>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</si>
  <si>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</si>
  <si>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</si>
  <si>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</si>
  <si>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</si>
  <si>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</si>
  <si>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</si>
  <si>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</si>
  <si>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</si>
  <si>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</si>
  <si>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</si>
  <si>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</si>
  <si>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</si>
  <si>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</si>
  <si>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</si>
  <si>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</si>
  <si>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</si>
  <si>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</si>
  <si>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</si>
  <si>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</si>
  <si>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</si>
  <si>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</si>
  <si>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</si>
  <si>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</si>
  <si>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</si>
  <si>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</si>
  <si>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</si>
  <si>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</si>
  <si>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</si>
  <si>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</si>
  <si>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</si>
  <si>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</si>
  <si>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</si>
  <si>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</si>
  <si>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</si>
  <si>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</si>
  <si>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</si>
  <si>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</si>
  <si>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</si>
  <si>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</si>
  <si>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</si>
  <si>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</si>
  <si>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</si>
  <si>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</si>
  <si>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</si>
  <si>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</si>
  <si>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</si>
  <si>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</si>
  <si>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</si>
  <si>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</si>
  <si>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</si>
  <si>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</si>
  <si>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</si>
  <si>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</si>
  <si>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</si>
  <si>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</si>
  <si>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</si>
  <si>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</si>
  <si>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</si>
  <si>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</si>
  <si>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</si>
  <si>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</si>
  <si>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</si>
  <si>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</si>
  <si>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</si>
  <si>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</si>
  <si>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</si>
  <si>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</si>
  <si>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</si>
  <si>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</si>
  <si>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</si>
  <si>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</si>
  <si>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</si>
  <si>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</si>
  <si>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</si>
  <si>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</si>
  <si>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</si>
  <si>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</si>
  <si>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</si>
  <si>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</si>
  <si>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</si>
  <si>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</si>
  <si>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</si>
  <si>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</si>
  <si>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</si>
  <si>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</si>
  <si>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</si>
  <si>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</si>
  <si>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</si>
  <si>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</si>
  <si>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</si>
  <si>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</si>
  <si>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</si>
  <si>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</si>
  <si>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</si>
  <si>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</si>
  <si>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</si>
  <si>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</si>
  <si>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</si>
  <si>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</si>
  <si>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</si>
  <si>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</si>
  <si>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</si>
  <si>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</si>
  <si>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</si>
  <si>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</si>
  <si>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</si>
  <si>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</si>
  <si>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</si>
  <si>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</si>
  <si>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</si>
  <si>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</si>
  <si>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</si>
  <si>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</si>
  <si>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</si>
  <si>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</si>
  <si>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</si>
  <si>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</si>
  <si>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</si>
  <si>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</si>
  <si>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</si>
  <si>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</si>
  <si>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</si>
  <si>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</si>
  <si>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</si>
  <si>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</si>
  <si>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</si>
  <si>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</si>
  <si>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</si>
  <si>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</si>
  <si>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</si>
  <si>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</si>
  <si>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</si>
  <si>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</si>
  <si>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</si>
  <si>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</si>
  <si>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</si>
  <si>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</si>
  <si>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</si>
  <si>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</si>
  <si>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</si>
  <si>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</si>
  <si>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</si>
  <si>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</si>
  <si>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</si>
  <si>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</si>
  <si>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</si>
  <si>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</si>
  <si>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</si>
  <si>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</si>
  <si>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</si>
  <si>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</si>
  <si>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</si>
  <si>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</si>
  <si>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</si>
  <si>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</si>
  <si>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</si>
  <si>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</si>
  <si>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</si>
  <si>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</si>
  <si>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</si>
  <si>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</si>
  <si>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</si>
  <si>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</si>
  <si>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</si>
  <si>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</si>
  <si>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</si>
  <si>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</si>
  <si>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</si>
  <si>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</si>
  <si>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</si>
  <si>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</si>
  <si>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</si>
  <si>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</si>
  <si>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</si>
  <si>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</si>
  <si>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</si>
  <si>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</si>
  <si>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</si>
  <si>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</si>
  <si>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</si>
  <si>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</si>
  <si>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</si>
  <si>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</si>
  <si>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</si>
  <si>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</si>
  <si>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</si>
  <si>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</si>
  <si>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</si>
  <si>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</si>
  <si>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</si>
  <si>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</si>
  <si>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</si>
  <si>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</si>
  <si>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</si>
  <si>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</si>
  <si>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</si>
  <si>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</si>
  <si>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</si>
  <si>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</si>
  <si>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</si>
  <si>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</si>
  <si>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</si>
  <si>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</si>
  <si>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</si>
  <si>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</si>
  <si>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</si>
  <si>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</si>
  <si>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</si>
  <si>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</si>
  <si>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</si>
  <si>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</si>
  <si>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</si>
  <si>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</si>
  <si>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</si>
  <si>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</si>
  <si>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</si>
  <si>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</si>
  <si>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</si>
  <si>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</si>
  <si>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</si>
  <si>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</si>
  <si>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</si>
  <si>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</si>
  <si>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</si>
  <si>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</si>
  <si>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</si>
  <si>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</si>
  <si>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</si>
  <si>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</si>
  <si>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</si>
  <si>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</si>
  <si>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</si>
  <si>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</si>
  <si>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</si>
  <si>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</si>
  <si>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</si>
  <si>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</si>
  <si>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</si>
  <si>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</si>
  <si>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</si>
  <si>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</si>
  <si>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</si>
  <si>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</si>
  <si>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</si>
  <si>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</si>
  <si>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</si>
  <si>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</si>
  <si>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</si>
  <si>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</si>
  <si>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</si>
  <si>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</si>
  <si>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</si>
  <si>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</si>
  <si>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</si>
  <si>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</si>
  <si>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</si>
  <si>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</si>
  <si>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</si>
  <si>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</si>
  <si>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</si>
  <si>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</si>
  <si>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</si>
  <si>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</si>
  <si>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</si>
  <si>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</si>
  <si>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</si>
  <si>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</si>
  <si>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</si>
  <si>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</si>
  <si>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</si>
  <si>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</si>
  <si>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</si>
  <si>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</si>
  <si>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</si>
  <si>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</si>
  <si>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</si>
  <si>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</si>
  <si>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</si>
  <si>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</si>
  <si>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</si>
  <si>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</si>
  <si>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</si>
  <si>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</si>
  <si>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</si>
  <si>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</si>
  <si>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</si>
  <si>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</si>
  <si>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</si>
  <si>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</si>
  <si>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</si>
  <si>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</si>
  <si>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</si>
  <si>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</si>
  <si>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</si>
  <si>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</si>
  <si>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</si>
  <si>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</si>
  <si>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</si>
  <si>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</si>
  <si>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</si>
  <si>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</si>
  <si>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</si>
  <si>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</si>
  <si>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</si>
  <si>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</si>
  <si>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</si>
  <si>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</si>
  <si>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</si>
  <si>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</si>
  <si>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</si>
  <si>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</si>
  <si>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</si>
  <si>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</si>
  <si>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</si>
  <si>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</si>
  <si>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</si>
  <si>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</si>
  <si>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</si>
  <si>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</si>
  <si>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</si>
  <si>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</si>
  <si>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</si>
  <si>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</si>
  <si>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</si>
  <si>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</si>
  <si>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</si>
  <si>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</si>
  <si>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</si>
  <si>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</si>
  <si>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</si>
  <si>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</si>
  <si>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</si>
  <si>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</si>
  <si>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</si>
  <si>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</si>
  <si>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</si>
  <si>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</si>
  <si>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</si>
  <si>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</si>
  <si>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</si>
  <si>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</si>
  <si>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</si>
  <si>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</si>
  <si>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</si>
  <si>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</si>
  <si>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</si>
  <si>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</si>
  <si>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</si>
  <si>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</si>
  <si>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</si>
  <si>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</si>
  <si>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</si>
  <si>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</si>
  <si>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</si>
  <si>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</si>
  <si>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</si>
  <si>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</si>
  <si>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</si>
  <si>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</si>
  <si>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</si>
  <si>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</si>
  <si>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</si>
  <si>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</si>
  <si>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</si>
  <si>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</si>
  <si>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</si>
  <si>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</si>
  <si>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</si>
  <si>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</si>
  <si>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</si>
  <si>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</si>
  <si>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</si>
  <si>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</si>
  <si>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</si>
  <si>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</si>
  <si>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</si>
  <si>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</si>
  <si>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</si>
  <si>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</si>
  <si>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</si>
  <si>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</si>
  <si>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</si>
  <si>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</si>
  <si>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</si>
  <si>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</si>
  <si>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</si>
  <si>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</si>
  <si>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</si>
  <si>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</si>
  <si>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</si>
  <si>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</si>
  <si>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</si>
  <si>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</si>
  <si>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</si>
  <si>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</si>
  <si>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</si>
  <si>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</si>
  <si>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</si>
  <si>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</si>
  <si>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</si>
  <si>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</si>
  <si>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</si>
  <si>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</si>
  <si>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</si>
  <si>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</si>
  <si>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</si>
  <si>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</si>
  <si>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</si>
  <si>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</si>
  <si>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</si>
  <si>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</si>
  <si>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</si>
  <si>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</si>
  <si>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</si>
  <si>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</si>
  <si>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</si>
  <si>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</si>
  <si>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</si>
  <si>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</si>
  <si>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</si>
  <si>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</si>
  <si>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</si>
  <si>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</si>
  <si>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</si>
  <si>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</si>
  <si>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</si>
  <si>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</si>
  <si>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</si>
  <si>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</si>
  <si>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</si>
  <si>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</si>
  <si>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</si>
  <si>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</si>
  <si>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</si>
  <si>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</si>
  <si>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</si>
  <si>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</si>
  <si>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</si>
  <si>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</si>
  <si>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</si>
  <si>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</si>
  <si>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</si>
  <si>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</si>
  <si>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</si>
  <si>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</si>
  <si>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</si>
  <si>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</si>
  <si>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</si>
  <si>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</si>
  <si>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</si>
  <si>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</si>
  <si>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</si>
  <si>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</si>
  <si>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</si>
  <si>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</si>
  <si>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</si>
  <si>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</si>
  <si>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</si>
  <si>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</si>
  <si>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</si>
  <si>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</si>
  <si>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</si>
  <si>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</si>
  <si>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</si>
  <si>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</si>
  <si>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</si>
  <si>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</si>
  <si>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</si>
  <si>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</si>
  <si>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</si>
  <si>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</si>
  <si>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</si>
  <si>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</si>
  <si>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</si>
  <si>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</si>
  <si>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</si>
  <si>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</si>
  <si>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</si>
  <si>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</si>
  <si>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</si>
  <si>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</si>
  <si>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</si>
  <si>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</si>
  <si>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</si>
  <si>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</si>
  <si>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</si>
  <si>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</si>
  <si>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</si>
  <si>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</si>
  <si>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</si>
  <si>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</si>
  <si>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</si>
  <si>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</si>
  <si>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</si>
  <si>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</si>
  <si>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</si>
  <si>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</si>
  <si>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</si>
  <si>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</si>
  <si>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</si>
  <si>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</si>
  <si>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</si>
  <si>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</si>
  <si>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</si>
  <si>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</si>
  <si>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</si>
  <si>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</si>
  <si>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</si>
  <si>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</si>
  <si>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</si>
  <si>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</si>
  <si>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</si>
  <si>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</si>
  <si>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</si>
  <si>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</si>
  <si>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</si>
  <si>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</si>
  <si>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</si>
  <si>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</si>
  <si>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</si>
  <si>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</si>
  <si>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</si>
  <si>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</si>
  <si>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</si>
  <si>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</si>
  <si>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</si>
  <si>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</si>
  <si>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</si>
  <si>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</si>
  <si>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</si>
  <si>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</si>
  <si>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</si>
  <si>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</si>
  <si>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</si>
  <si>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</si>
  <si>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</si>
  <si>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</si>
  <si>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</si>
  <si>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</si>
  <si>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</si>
  <si>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</si>
  <si>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</si>
  <si>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</si>
  <si>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</si>
  <si>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</si>
  <si>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</si>
  <si>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</si>
  <si>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</si>
  <si>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</si>
  <si>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</si>
  <si>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</si>
  <si>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</si>
  <si>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</si>
  <si>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</si>
  <si>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</si>
  <si>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</si>
  <si>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</si>
  <si>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</si>
  <si>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</si>
  <si>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</si>
  <si>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</si>
  <si>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</si>
  <si>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</si>
  <si>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</si>
  <si>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</si>
  <si>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</si>
  <si>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</si>
  <si>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</si>
  <si>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</si>
  <si>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</si>
  <si>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</si>
  <si>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</si>
  <si>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</si>
  <si>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</si>
  <si>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</si>
  <si>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</si>
  <si>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</si>
  <si>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</si>
  <si>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</si>
  <si>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</si>
  <si>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</si>
  <si>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</si>
  <si>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</si>
  <si>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</si>
  <si>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</si>
  <si>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</si>
  <si>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</si>
  <si>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</si>
  <si>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</si>
  <si>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</si>
  <si>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</si>
  <si>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</si>
  <si>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</si>
  <si>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</si>
  <si>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</si>
  <si>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</si>
  <si>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</si>
  <si>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</si>
  <si>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</si>
  <si>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</si>
  <si>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</si>
  <si>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</si>
  <si>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</si>
  <si>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</si>
  <si>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</si>
  <si>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</si>
  <si>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</si>
  <si>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</si>
  <si>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</si>
  <si>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</si>
  <si>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</si>
  <si>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</si>
  <si>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</si>
  <si>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</si>
  <si>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</si>
  <si>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</si>
  <si>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</si>
  <si>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</si>
  <si>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</si>
  <si>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</si>
  <si>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</si>
  <si>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</si>
  <si>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</si>
  <si>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</si>
  <si>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</si>
  <si>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</si>
  <si>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</si>
  <si>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</si>
  <si>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</si>
  <si>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</si>
  <si>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</si>
  <si>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</si>
  <si>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</si>
  <si>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</si>
  <si>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</si>
  <si>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</si>
  <si>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</si>
  <si>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</si>
  <si>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</si>
  <si>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</si>
  <si>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</si>
  <si>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</si>
  <si>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</si>
  <si>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</si>
  <si>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</si>
  <si>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</si>
  <si>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</si>
  <si>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</si>
  <si>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</si>
  <si>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</si>
  <si>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</si>
  <si>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</si>
  <si>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</si>
  <si>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</si>
  <si>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</si>
  <si>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</si>
  <si>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</si>
  <si>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</si>
  <si>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</si>
  <si>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</si>
  <si>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</si>
  <si>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</si>
  <si>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</si>
  <si>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</si>
  <si>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</si>
  <si>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</si>
  <si>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</si>
  <si>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</si>
  <si>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</si>
  <si>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</si>
  <si>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</si>
  <si>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</si>
  <si>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</si>
  <si>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</si>
  <si>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</si>
  <si>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</si>
  <si>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</si>
  <si>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</si>
  <si>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</si>
  <si>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</si>
  <si>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</si>
  <si>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</si>
  <si>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</si>
  <si>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</si>
  <si>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</si>
  <si>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</si>
  <si>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</si>
  <si>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</si>
  <si>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</si>
  <si>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</si>
  <si>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</si>
  <si>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</si>
  <si>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</si>
  <si>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</si>
  <si>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</si>
  <si>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</si>
  <si>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</si>
  <si>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</si>
  <si>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</si>
  <si>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</si>
  <si>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</si>
  <si>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</si>
  <si>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</si>
  <si>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</si>
  <si>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</si>
  <si>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</si>
  <si>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</si>
  <si>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</si>
  <si>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</si>
  <si>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</si>
  <si>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</si>
  <si>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</si>
  <si>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</si>
  <si>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</si>
  <si>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</si>
  <si>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</si>
  <si>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</si>
  <si>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</si>
  <si>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</si>
  <si>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</si>
  <si>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</si>
  <si>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</si>
  <si>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</si>
  <si>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</si>
  <si>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</si>
  <si>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</si>
  <si>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</si>
  <si>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</si>
  <si>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</si>
  <si>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</si>
  <si>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</si>
  <si>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</si>
  <si>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</si>
  <si>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</si>
  <si>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</si>
  <si>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</si>
  <si>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</si>
  <si>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</si>
  <si>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</si>
  <si>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</si>
  <si>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</si>
  <si>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</si>
  <si>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</si>
  <si>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</si>
  <si>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</si>
  <si>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</si>
  <si>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</si>
  <si>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</si>
  <si>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</si>
  <si>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</si>
  <si>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</si>
  <si>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</si>
  <si>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</si>
  <si>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</si>
  <si>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</si>
  <si>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</si>
  <si>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</si>
  <si>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</si>
  <si>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</si>
  <si>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</si>
  <si>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</si>
  <si>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</si>
  <si>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</si>
  <si>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</si>
  <si>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</si>
  <si>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</si>
  <si>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</si>
  <si>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</si>
  <si>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</si>
  <si>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</si>
  <si>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</si>
  <si>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</si>
  <si>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</si>
  <si>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</si>
  <si>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</si>
  <si>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</si>
  <si>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</si>
  <si>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</si>
  <si>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</si>
  <si>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</si>
  <si>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</si>
  <si>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</si>
  <si>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</si>
  <si>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</si>
  <si>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</si>
  <si>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</si>
  <si>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</si>
  <si>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</si>
  <si>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</si>
  <si>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</si>
  <si>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</si>
  <si>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</si>
  <si>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</si>
  <si>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</si>
  <si>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</si>
  <si>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</si>
  <si>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</si>
  <si>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</si>
  <si>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</si>
  <si>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</si>
  <si>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</si>
  <si>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</si>
  <si>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</si>
  <si>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</si>
  <si>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</si>
  <si>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</si>
  <si>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</si>
  <si>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</si>
  <si>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</si>
  <si>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</si>
  <si>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</si>
  <si>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</si>
  <si>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</si>
  <si>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</si>
  <si>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</si>
  <si>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</si>
  <si>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</si>
  <si>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</si>
  <si>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</si>
  <si>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</si>
  <si>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</si>
  <si>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</si>
  <si>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</si>
  <si>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</si>
  <si>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</si>
  <si>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</si>
  <si>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</si>
  <si>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</si>
  <si>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</si>
  <si>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</si>
  <si>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</si>
  <si>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</si>
  <si>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</si>
  <si>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</si>
  <si>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</si>
  <si>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</si>
  <si>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</si>
  <si>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</si>
  <si>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</si>
  <si>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</si>
  <si>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</si>
  <si>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</si>
  <si>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</si>
  <si>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</si>
  <si>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</si>
  <si>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</si>
  <si>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</si>
  <si>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</si>
  <si>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</si>
  <si>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</si>
  <si>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</si>
  <si>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</si>
  <si>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</si>
  <si>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</si>
  <si>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</si>
  <si>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</si>
  <si>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</si>
  <si>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</si>
  <si>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</si>
  <si>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</si>
  <si>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</si>
  <si>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</si>
  <si>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</si>
  <si>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</si>
  <si>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</si>
  <si>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</si>
  <si>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</si>
  <si>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</si>
  <si>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</si>
  <si>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</si>
  <si>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</si>
  <si>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</si>
  <si>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</si>
  <si>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</si>
  <si>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</si>
  <si>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</si>
  <si>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</si>
  <si>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</si>
  <si>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</si>
  <si>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</si>
  <si>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</si>
  <si>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</si>
  <si>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</si>
  <si>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</si>
  <si>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</si>
  <si>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</si>
  <si>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</si>
  <si>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</si>
  <si>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</si>
  <si>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</si>
  <si>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</si>
  <si>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</si>
  <si>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</si>
  <si>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</si>
  <si>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</si>
  <si>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</si>
  <si>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</si>
  <si>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</si>
  <si>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</si>
  <si>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</si>
  <si>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</si>
  <si>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</si>
  <si>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</si>
  <si>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</si>
  <si>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</si>
  <si>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</si>
  <si>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</si>
  <si>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</si>
  <si>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</si>
  <si>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</si>
  <si>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</si>
  <si>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</si>
  <si>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</si>
  <si>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</si>
  <si>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</si>
  <si>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</si>
  <si>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</si>
  <si>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</si>
  <si>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</si>
  <si>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</si>
  <si>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</si>
  <si>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</si>
  <si>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</si>
  <si>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</si>
  <si>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</si>
  <si>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</si>
  <si>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</si>
  <si>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</si>
  <si>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</si>
  <si>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</si>
  <si>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</si>
  <si>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</si>
  <si>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</si>
  <si>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</si>
  <si>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</si>
  <si>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</si>
  <si>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</si>
  <si>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</si>
  <si>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</si>
  <si>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</si>
  <si>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</si>
  <si>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</si>
  <si>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</si>
  <si>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</si>
  <si>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</si>
  <si>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</si>
  <si>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</si>
  <si>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</si>
  <si>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</si>
  <si>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</si>
  <si>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</si>
  <si>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</si>
  <si>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</si>
  <si>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</si>
  <si>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</si>
  <si>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</si>
  <si>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</si>
  <si>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</si>
  <si>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</si>
  <si>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</si>
  <si>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</si>
  <si>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</si>
  <si>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</si>
  <si>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</si>
  <si>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</si>
  <si>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</si>
  <si>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</si>
  <si>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</si>
  <si>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</si>
  <si>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</si>
  <si>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</si>
  <si>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</si>
  <si>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</si>
  <si>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</si>
  <si>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</si>
  <si>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</si>
  <si>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</si>
  <si>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</si>
  <si>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</si>
  <si>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</si>
  <si>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</si>
  <si>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</si>
  <si>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</si>
  <si>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</si>
  <si>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</si>
  <si>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</si>
  <si>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</si>
  <si>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</si>
  <si>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</si>
  <si>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</si>
  <si>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</si>
  <si>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</si>
  <si>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</si>
  <si>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</si>
  <si>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</si>
  <si>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</si>
  <si>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</si>
  <si>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</si>
  <si>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</si>
  <si>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</si>
  <si>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</si>
  <si>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</si>
  <si>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</si>
  <si>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</si>
  <si>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</si>
  <si>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</si>
  <si>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</si>
  <si>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</si>
  <si>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</si>
  <si>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</si>
  <si>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</si>
  <si>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</si>
  <si>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</si>
  <si>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</si>
  <si>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</si>
  <si>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</si>
  <si>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</si>
  <si>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</si>
  <si>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</si>
  <si>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</si>
  <si>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</si>
  <si>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</si>
  <si>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</si>
  <si>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</si>
  <si>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</si>
  <si>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</si>
  <si>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</si>
  <si>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</si>
  <si>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</si>
  <si>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</si>
  <si>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</si>
  <si>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</si>
  <si>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</si>
  <si>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</si>
  <si>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</si>
  <si>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</si>
  <si>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</si>
  <si>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</si>
  <si>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</si>
  <si>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</si>
  <si>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</si>
  <si>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</si>
  <si>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</si>
  <si>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</si>
  <si>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</si>
  <si>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</si>
  <si>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</si>
  <si>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</si>
  <si>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</si>
  <si>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</si>
  <si>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</si>
  <si>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</si>
  <si>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</si>
  <si>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</si>
  <si>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</si>
  <si>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</si>
  <si>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</si>
  <si>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</si>
  <si>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</si>
  <si>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</si>
  <si>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</si>
  <si>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</si>
  <si>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</si>
  <si>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</si>
  <si>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</si>
  <si>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</si>
  <si>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</si>
  <si>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</si>
  <si>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</si>
  <si>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</si>
  <si>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</si>
  <si>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</si>
  <si>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</si>
  <si>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</si>
  <si>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</si>
  <si>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</si>
  <si>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</si>
  <si>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</si>
  <si>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</si>
  <si>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</si>
  <si>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</si>
  <si>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</si>
  <si>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</si>
  <si>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</si>
  <si>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</si>
  <si>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</si>
  <si>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</si>
  <si>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</si>
  <si>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</si>
  <si>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</si>
  <si>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</si>
  <si>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</si>
  <si>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</si>
  <si>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</si>
  <si>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</si>
  <si>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</si>
  <si>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</si>
  <si>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</si>
  <si>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</si>
  <si>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</si>
  <si>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</si>
  <si>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</si>
  <si>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</si>
  <si>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</si>
  <si>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</si>
  <si>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</si>
  <si>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</si>
  <si>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</si>
  <si>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</si>
  <si>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</si>
  <si>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</si>
  <si>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</si>
  <si>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</si>
  <si>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</si>
  <si>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</si>
  <si>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</si>
  <si>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</si>
  <si>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</si>
  <si>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</si>
  <si>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</si>
  <si>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</si>
  <si>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</si>
  <si>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</si>
  <si>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</si>
  <si>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</si>
  <si>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</si>
  <si>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</si>
  <si>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</si>
  <si>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</si>
  <si>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</si>
  <si>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</si>
  <si>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</si>
  <si>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</si>
  <si>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</si>
  <si>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</si>
  <si>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</si>
  <si>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</si>
  <si>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</si>
  <si>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</si>
  <si>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</si>
  <si>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</si>
  <si>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</si>
  <si>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</si>
  <si>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</si>
  <si>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</si>
  <si>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</si>
  <si>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</si>
  <si>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</si>
  <si>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</si>
  <si>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</si>
  <si>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</si>
  <si>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</si>
  <si>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</si>
  <si>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</si>
  <si>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</si>
  <si>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</si>
  <si>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</si>
  <si>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</si>
  <si>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</si>
  <si>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</si>
  <si>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</si>
  <si>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</si>
  <si>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</si>
  <si>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</si>
  <si>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</si>
  <si>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</si>
  <si>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</si>
  <si>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</si>
  <si>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</si>
  <si>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</si>
  <si>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</si>
  <si>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</si>
  <si>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</si>
  <si>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</si>
  <si>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</si>
  <si>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</si>
  <si>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</si>
  <si>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</si>
  <si>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</si>
  <si>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</si>
  <si>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</si>
  <si>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</si>
  <si>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</si>
  <si>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</si>
  <si>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</si>
  <si>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</si>
  <si>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</si>
  <si>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</si>
  <si>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</si>
  <si>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</si>
  <si>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</si>
  <si>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</si>
  <si>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</si>
  <si>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</si>
  <si>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</si>
  <si>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</si>
  <si>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</si>
  <si>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</si>
  <si>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</si>
  <si>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</si>
  <si>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</si>
  <si>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</si>
  <si>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</si>
  <si>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</si>
  <si>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</si>
  <si>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</si>
  <si>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</si>
  <si>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</si>
  <si>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</si>
  <si>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</si>
  <si>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</si>
  <si>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</si>
  <si>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</si>
  <si>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</si>
  <si>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</si>
  <si>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</si>
  <si>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</si>
  <si>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</si>
  <si>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</si>
  <si>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</si>
  <si>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</si>
  <si>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</si>
  <si>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</si>
  <si>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</si>
  <si>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</si>
  <si>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</si>
  <si>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</si>
  <si>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</si>
  <si>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</si>
  <si>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</si>
  <si>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</si>
  <si>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</si>
  <si>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</si>
  <si>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</si>
  <si>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</si>
  <si>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</si>
  <si>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</si>
  <si>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</si>
  <si>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</si>
  <si>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</si>
  <si>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</si>
  <si>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</si>
  <si>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</si>
  <si>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</si>
  <si>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</si>
  <si>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</si>
  <si>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</si>
  <si>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</si>
  <si>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</si>
  <si>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</si>
  <si>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</si>
  <si>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</si>
  <si>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</si>
  <si>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</si>
  <si>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</si>
  <si>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</si>
  <si>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</si>
  <si>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</si>
  <si>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</si>
  <si>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</si>
  <si>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</si>
  <si>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</si>
  <si>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</si>
  <si>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</si>
  <si>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</si>
  <si>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</si>
  <si>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</si>
  <si>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</si>
  <si>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</si>
  <si>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</si>
  <si>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</si>
  <si>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</si>
  <si>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</si>
  <si>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</si>
  <si>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</si>
  <si>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</si>
  <si>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</si>
  <si>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</si>
  <si>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</si>
  <si>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</si>
  <si>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</si>
  <si>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</si>
  <si>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</si>
  <si>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</si>
  <si>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</si>
  <si>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</si>
  <si>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</si>
  <si>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</si>
  <si>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</si>
  <si>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</si>
  <si>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</si>
  <si>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</si>
  <si>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</si>
  <si>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</si>
  <si>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</si>
  <si>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</si>
  <si>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</si>
  <si>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</si>
  <si>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</si>
  <si>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</si>
  <si>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</si>
  <si>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</si>
  <si>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</si>
  <si>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</si>
  <si>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</si>
  <si>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</si>
  <si>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</si>
  <si>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</si>
  <si>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</si>
  <si>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</si>
  <si>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</si>
  <si>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</si>
  <si>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</si>
  <si>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</si>
  <si>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</si>
  <si>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</si>
  <si>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</si>
  <si>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</si>
  <si>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</si>
  <si>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</si>
  <si>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</si>
  <si>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</si>
  <si>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</si>
  <si>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</si>
  <si>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</si>
  <si>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</si>
  <si>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</si>
  <si>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</si>
  <si>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</si>
  <si>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</si>
  <si>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</si>
  <si>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</si>
  <si>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</si>
  <si>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</si>
  <si>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</si>
  <si>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</si>
  <si>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</si>
  <si>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</si>
  <si>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</si>
  <si>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</si>
  <si>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</si>
  <si>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</si>
  <si>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</si>
  <si>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</si>
  <si>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</si>
  <si>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</si>
  <si>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</si>
  <si>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</si>
  <si>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</si>
  <si>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</si>
  <si>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</si>
  <si>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</si>
  <si>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</si>
  <si>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</si>
  <si>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</si>
  <si>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</si>
  <si>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</si>
  <si>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</si>
  <si>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</si>
  <si>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</si>
  <si>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</si>
  <si>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</si>
  <si>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</si>
  <si>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</si>
  <si>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</si>
  <si>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</si>
  <si>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</si>
  <si>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</si>
  <si>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</si>
  <si>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</si>
  <si>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</si>
  <si>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</si>
  <si>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</si>
  <si>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</si>
  <si>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</si>
  <si>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</si>
  <si>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</si>
  <si>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</si>
  <si>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</si>
  <si>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</si>
  <si>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</si>
  <si>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</si>
  <si>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</si>
  <si>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</si>
  <si>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</si>
  <si>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</si>
  <si>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</si>
  <si>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</si>
  <si>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</si>
  <si>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</si>
  <si>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</si>
  <si>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</si>
  <si>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</si>
  <si>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</si>
  <si>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</si>
  <si>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</si>
  <si>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</si>
  <si>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</si>
  <si>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</si>
  <si>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</si>
  <si>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</si>
  <si>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</si>
  <si>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</si>
  <si>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</si>
  <si>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</si>
  <si>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</si>
  <si>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</si>
  <si>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</si>
  <si>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</si>
  <si>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</si>
  <si>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</si>
  <si>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</si>
  <si>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</si>
  <si>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</si>
  <si>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</si>
  <si>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</si>
  <si>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</si>
  <si>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</si>
  <si>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</si>
  <si>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</si>
  <si>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</si>
  <si>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</si>
  <si>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</si>
  <si>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</si>
  <si>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</si>
  <si>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</si>
  <si>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</si>
  <si>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</si>
  <si>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</si>
  <si>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</si>
  <si>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</si>
  <si>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</si>
  <si>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</si>
  <si>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</si>
  <si>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</si>
  <si>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</si>
  <si>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</si>
  <si>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</si>
  <si>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</si>
  <si>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</si>
  <si>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</si>
  <si>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</si>
  <si>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</si>
  <si>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</si>
  <si>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</si>
  <si>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</si>
  <si>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</si>
  <si>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</si>
  <si>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</si>
  <si>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</si>
  <si>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</si>
  <si>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</si>
  <si>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</si>
  <si>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</si>
  <si>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</si>
  <si>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</si>
  <si>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</si>
  <si>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</si>
  <si>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</si>
  <si>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</si>
  <si>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</si>
  <si>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</si>
  <si>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</si>
  <si>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</si>
  <si>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</si>
  <si>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</si>
  <si>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</si>
  <si>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</si>
  <si>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</si>
  <si>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</si>
  <si>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</si>
  <si>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</si>
  <si>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</si>
  <si>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</si>
  <si>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</si>
  <si>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</si>
  <si>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</si>
  <si>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</si>
  <si>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</si>
  <si>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</si>
  <si>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</si>
  <si>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</si>
  <si>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</si>
  <si>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</si>
  <si>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</si>
  <si>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</si>
  <si>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</si>
  <si>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</si>
  <si>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</si>
  <si>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</si>
  <si>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</si>
  <si>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</si>
  <si>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</si>
  <si>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</si>
  <si>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</si>
  <si>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</si>
  <si>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</si>
  <si>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</si>
  <si>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</si>
  <si>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</si>
  <si>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</si>
  <si>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</si>
  <si>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</si>
  <si>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</si>
  <si>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</si>
  <si>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</si>
  <si>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</si>
  <si>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</si>
  <si>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</si>
  <si>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</si>
  <si>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</si>
  <si>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</si>
  <si>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</si>
  <si>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</si>
  <si>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</si>
  <si>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</si>
  <si>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</si>
  <si>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</si>
  <si>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</si>
  <si>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</si>
  <si>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</si>
  <si>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</si>
  <si>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</si>
  <si>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</si>
  <si>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</si>
  <si>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</si>
  <si>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</si>
  <si>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</si>
  <si>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</si>
  <si>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</si>
  <si>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</si>
  <si>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</si>
  <si>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</si>
  <si>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</si>
  <si>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</si>
  <si>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</si>
  <si>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</si>
  <si>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</si>
  <si>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</si>
  <si>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</si>
  <si>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</si>
  <si>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</si>
  <si>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</si>
  <si>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</si>
  <si>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</si>
  <si>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</si>
  <si>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</si>
  <si>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</si>
  <si>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</si>
  <si>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</si>
  <si>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</si>
  <si>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</si>
  <si>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</si>
  <si>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</si>
  <si>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</si>
  <si>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</si>
  <si>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</si>
  <si>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</si>
  <si>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</si>
  <si>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</si>
  <si>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</si>
  <si>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</si>
  <si>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</si>
  <si>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</si>
  <si>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</si>
  <si>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</si>
  <si>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</si>
  <si>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</si>
  <si>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</si>
  <si>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</si>
  <si>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</si>
  <si>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</si>
  <si>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</si>
  <si>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</si>
  <si>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</si>
  <si>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</si>
  <si>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</si>
  <si>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</si>
  <si>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</si>
  <si>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</si>
  <si>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</si>
  <si>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</si>
  <si>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</si>
  <si>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</si>
  <si>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</si>
  <si>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</si>
  <si>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</si>
  <si>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</si>
  <si>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</si>
  <si>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</si>
  <si>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</si>
  <si>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</si>
  <si>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</si>
  <si>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</si>
  <si>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</si>
  <si>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</si>
  <si>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</si>
  <si>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</si>
  <si>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</si>
  <si>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</si>
  <si>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</si>
  <si>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</si>
  <si>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</si>
  <si>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</si>
  <si>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</si>
  <si>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</si>
  <si>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</si>
  <si>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</si>
  <si>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</si>
  <si>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</si>
  <si>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</si>
  <si>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</si>
  <si>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</si>
  <si>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</si>
  <si>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</si>
  <si>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</si>
  <si>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</si>
  <si>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</si>
  <si>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</si>
  <si>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</si>
  <si>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</si>
  <si>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</si>
  <si>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</si>
  <si>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</si>
  <si>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</si>
  <si>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</si>
  <si>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</si>
  <si>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</si>
  <si>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</si>
  <si>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</si>
  <si>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</si>
  <si>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</si>
  <si>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</si>
  <si>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</si>
  <si>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</si>
  <si>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</si>
  <si>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</si>
  <si>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</si>
  <si>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</si>
  <si>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</si>
  <si>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</si>
  <si>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</si>
  <si>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</si>
  <si>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</si>
  <si>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</si>
  <si>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</si>
  <si>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</si>
  <si>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</si>
  <si>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</si>
  <si>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</si>
  <si>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</si>
  <si>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</si>
  <si>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</si>
  <si>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</si>
  <si>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</si>
  <si>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</si>
  <si>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</si>
  <si>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</si>
  <si>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</si>
  <si>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</si>
  <si>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</si>
  <si>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</si>
  <si>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</si>
  <si>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</si>
  <si>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</si>
  <si>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</si>
  <si>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</si>
  <si>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</si>
  <si>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</si>
  <si>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</si>
  <si>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</si>
  <si>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</si>
  <si>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</si>
  <si>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</si>
  <si>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</si>
  <si>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</si>
  <si>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</si>
  <si>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</si>
  <si>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</si>
  <si>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</si>
  <si>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</si>
  <si>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</si>
  <si>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</si>
  <si>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</si>
  <si>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</si>
  <si>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</si>
  <si>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</si>
  <si>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</si>
  <si>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</si>
  <si>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</si>
  <si>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</si>
  <si>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</si>
  <si>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</si>
  <si>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</si>
  <si>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</si>
  <si>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</si>
  <si>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</si>
  <si>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</si>
  <si>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</si>
  <si>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</si>
  <si>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</si>
  <si>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</si>
  <si>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</si>
  <si>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</si>
  <si>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</si>
  <si>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</si>
  <si>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</si>
  <si>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</si>
  <si>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</si>
  <si>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</si>
  <si>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</si>
  <si>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</si>
  <si>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</si>
  <si>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</si>
  <si>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</si>
  <si>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</si>
  <si>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</si>
  <si>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</si>
  <si>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</si>
  <si>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</si>
  <si>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</si>
  <si>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</si>
  <si>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</si>
  <si>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</si>
  <si>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</si>
  <si>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</si>
  <si>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</si>
  <si>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</si>
  <si>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</si>
  <si>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</si>
  <si>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</si>
  <si>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</si>
  <si>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</si>
  <si>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</si>
  <si>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</si>
  <si>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</si>
  <si>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</si>
  <si>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</si>
  <si>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</si>
  <si>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</si>
  <si>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</si>
  <si>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</si>
  <si>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</si>
  <si>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</si>
  <si>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</si>
  <si>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</si>
  <si>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</si>
  <si>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</si>
  <si>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</si>
  <si>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</si>
  <si>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</si>
  <si>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</si>
  <si>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</si>
  <si>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</si>
  <si>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</si>
  <si>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</si>
  <si>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</si>
  <si>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</si>
  <si>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</si>
  <si>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</si>
  <si>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</si>
  <si>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</si>
  <si>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</si>
  <si>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</si>
  <si>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</si>
  <si>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</si>
  <si>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</si>
  <si>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</si>
  <si>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</si>
  <si>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</si>
  <si>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</si>
  <si>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</si>
  <si>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</si>
  <si>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</si>
  <si>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</si>
  <si>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</si>
  <si>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</si>
  <si>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</si>
  <si>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</si>
  <si>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</si>
  <si>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</si>
  <si>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</si>
  <si>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</si>
  <si>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</si>
  <si>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</si>
  <si>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</si>
  <si>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</si>
  <si>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</si>
  <si>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</si>
  <si>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</si>
  <si>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</si>
  <si>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</si>
  <si>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</si>
  <si>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</si>
  <si>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</si>
  <si>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</si>
  <si>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</si>
  <si>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</si>
  <si>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</si>
  <si>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</si>
  <si>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</si>
  <si>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</si>
  <si>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</si>
  <si>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</si>
  <si>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</si>
  <si>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</si>
  <si>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</si>
  <si>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</si>
  <si>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</si>
  <si>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</si>
  <si>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</si>
  <si>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</si>
  <si>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</si>
  <si>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</si>
  <si>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</si>
  <si>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</si>
  <si>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</si>
  <si>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</si>
  <si>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</si>
  <si>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</si>
  <si>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</si>
  <si>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</si>
  <si>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</si>
  <si>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</si>
  <si>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</si>
  <si>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</si>
  <si>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</si>
  <si>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</si>
  <si>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</si>
  <si>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</si>
  <si>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</si>
  <si>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</si>
  <si>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</si>
  <si>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</si>
  <si>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</si>
  <si>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</si>
  <si>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</si>
  <si>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</si>
  <si>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</si>
  <si>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</si>
  <si>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</si>
  <si>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</si>
  <si>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</si>
  <si>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</si>
  <si>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</si>
  <si>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</si>
  <si>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</si>
  <si>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</si>
  <si>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</si>
  <si>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</si>
  <si>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</si>
  <si>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</si>
  <si>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</si>
  <si>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</si>
  <si>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</si>
  <si>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</si>
  <si>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</si>
  <si>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</si>
  <si>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</si>
  <si>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</si>
  <si>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</si>
  <si>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</si>
  <si>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</si>
  <si>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</si>
  <si>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</si>
  <si>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</si>
  <si>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</si>
  <si>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</si>
  <si>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</si>
  <si>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</si>
  <si>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</si>
  <si>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</si>
  <si>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</si>
  <si>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</si>
  <si>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</si>
  <si>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</si>
  <si>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</si>
  <si>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</si>
  <si>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</si>
  <si>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</si>
  <si>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</si>
  <si>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</si>
  <si>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</si>
  <si>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</si>
  <si>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</si>
  <si>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</si>
  <si>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</si>
  <si>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</si>
  <si>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</si>
  <si>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</si>
  <si>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</si>
  <si>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</si>
  <si>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</si>
  <si>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</si>
  <si>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</si>
  <si>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</si>
  <si>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</si>
  <si>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</si>
  <si>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</si>
  <si>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</si>
  <si>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</si>
  <si>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</si>
  <si>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</si>
  <si>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</si>
  <si>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</si>
  <si>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</si>
  <si>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</si>
  <si>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</si>
  <si>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</si>
  <si>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</si>
  <si>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</si>
  <si>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</si>
  <si>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</si>
  <si>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</si>
  <si>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</si>
  <si>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</si>
  <si>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</si>
  <si>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</si>
  <si>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</si>
  <si>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</si>
  <si>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</si>
  <si>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</si>
  <si>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</si>
  <si>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</si>
  <si>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</si>
  <si>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</si>
  <si>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</si>
  <si>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</si>
  <si>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</si>
  <si>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</si>
  <si>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</si>
  <si>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</si>
  <si>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</si>
  <si>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</si>
  <si>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</si>
  <si>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</si>
  <si>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</si>
  <si>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</si>
  <si>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</si>
  <si>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</si>
  <si>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</si>
  <si>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</si>
  <si>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</si>
  <si>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</si>
  <si>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</si>
  <si>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</si>
  <si>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</si>
  <si>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</si>
  <si>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</si>
  <si>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</si>
  <si>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</si>
  <si>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</si>
  <si>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</si>
  <si>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</si>
  <si>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</si>
  <si>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</si>
  <si>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</si>
  <si>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</si>
  <si>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</si>
  <si>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</si>
  <si>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</si>
  <si>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</si>
  <si>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</si>
  <si>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</si>
  <si>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</si>
  <si>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</si>
  <si>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</si>
  <si>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</si>
  <si>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</si>
  <si>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</si>
  <si>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</si>
  <si>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</si>
  <si>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</si>
  <si>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</si>
  <si>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</si>
  <si>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</si>
  <si>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</si>
  <si>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</si>
  <si>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</si>
  <si>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</si>
  <si>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</si>
  <si>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</si>
  <si>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</si>
  <si>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</si>
  <si>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</si>
  <si>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</si>
  <si>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</si>
  <si>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</si>
  <si>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</si>
  <si>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</si>
  <si>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</si>
  <si>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</si>
  <si>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</si>
  <si>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</si>
  <si>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</si>
  <si>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</si>
  <si>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</si>
  <si>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</si>
  <si>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</si>
  <si>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</si>
  <si>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</si>
  <si>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</si>
  <si>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</si>
  <si>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</si>
  <si>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</si>
  <si>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</si>
  <si>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</si>
  <si>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</si>
  <si>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</si>
  <si>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</si>
  <si>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</si>
  <si>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</si>
  <si>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</si>
  <si>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</si>
  <si>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</si>
  <si>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</si>
  <si>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</si>
  <si>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</si>
  <si>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</si>
  <si>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</si>
  <si>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</si>
  <si>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</si>
  <si>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</si>
  <si>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</si>
  <si>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</si>
  <si>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</si>
  <si>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</si>
  <si>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</si>
  <si>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</si>
  <si>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</si>
  <si>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</si>
  <si>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</si>
  <si>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</si>
  <si>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</si>
  <si>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</si>
  <si>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</si>
  <si>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</si>
  <si>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</si>
  <si>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</si>
  <si>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</si>
  <si>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</si>
  <si>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</si>
  <si>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</si>
  <si>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</si>
  <si>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</si>
  <si>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</si>
  <si>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</si>
  <si>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</si>
  <si>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</si>
  <si>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</si>
  <si>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</si>
  <si>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</si>
  <si>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</si>
  <si>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</si>
  <si>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</si>
  <si>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</si>
  <si>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</si>
  <si>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</si>
  <si>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</si>
  <si>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</si>
  <si>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</si>
  <si>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</si>
  <si>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</si>
  <si>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</si>
  <si>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</si>
  <si>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</si>
  <si>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</si>
  <si>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</si>
  <si>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</si>
  <si>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</si>
  <si>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</si>
  <si>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</si>
  <si>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</si>
  <si>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</si>
  <si>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</si>
  <si>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</si>
  <si>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</si>
  <si>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</si>
  <si>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</si>
  <si>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</si>
  <si>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</si>
  <si>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</si>
  <si>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</si>
  <si>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</si>
  <si>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</si>
  <si>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</si>
  <si>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</si>
  <si>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</si>
  <si>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</si>
  <si>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</si>
  <si>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</si>
  <si>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</si>
  <si>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</si>
  <si>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</si>
  <si>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</si>
  <si>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</si>
  <si>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</si>
  <si>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</si>
  <si>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</si>
  <si>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</si>
  <si>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</si>
  <si>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</si>
  <si>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</si>
  <si>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</si>
  <si>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</si>
  <si>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</si>
  <si>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</si>
  <si>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</si>
  <si>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</si>
  <si>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</si>
  <si>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</si>
  <si>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</si>
  <si>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</si>
  <si>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</si>
  <si>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</si>
  <si>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</si>
  <si>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</si>
  <si>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</si>
  <si>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</si>
  <si>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</si>
  <si>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</si>
  <si>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</si>
  <si>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</si>
  <si>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</si>
  <si>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</si>
  <si>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</si>
  <si>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</si>
  <si>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</si>
  <si>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</si>
  <si>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</si>
  <si>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</si>
  <si>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</si>
  <si>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</si>
  <si>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</si>
  <si>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</si>
  <si>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</si>
  <si>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</si>
  <si>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</si>
  <si>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</si>
  <si>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</si>
  <si>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</si>
  <si>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</si>
  <si>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</si>
  <si>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</si>
  <si>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</si>
  <si>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</si>
  <si>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</si>
  <si>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</si>
  <si>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</si>
  <si>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</si>
  <si>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</si>
  <si>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</si>
  <si>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</si>
  <si>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</si>
  <si>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</si>
  <si>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</si>
  <si>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</si>
  <si>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</si>
  <si>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</si>
  <si>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</si>
  <si>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</si>
  <si>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</si>
  <si>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</si>
  <si>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</si>
  <si>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</si>
  <si>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</si>
  <si>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</si>
  <si>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</si>
  <si>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</si>
  <si>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</si>
  <si>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</si>
  <si>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</si>
  <si>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</si>
  <si>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</si>
  <si>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</si>
  <si>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</si>
  <si>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</si>
  <si>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</si>
  <si>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</si>
  <si>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</si>
  <si>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</si>
  <si>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</si>
  <si>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</si>
  <si>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</si>
  <si>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</si>
  <si>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</si>
  <si>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</si>
  <si>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</si>
  <si>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</si>
  <si>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</si>
  <si>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</si>
  <si>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</si>
  <si>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</si>
  <si>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</si>
  <si>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</si>
  <si>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</si>
  <si>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</si>
  <si>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</si>
  <si>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</si>
  <si>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</si>
  <si>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</si>
  <si>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</si>
  <si>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</si>
  <si>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</si>
  <si>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</si>
  <si>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</si>
  <si>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</si>
  <si>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</si>
  <si>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</si>
  <si>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</si>
  <si>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</si>
  <si>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</si>
  <si>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</si>
  <si>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</si>
  <si>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</si>
  <si>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</si>
  <si>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</si>
  <si>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</si>
  <si>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</si>
  <si>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</si>
  <si>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</si>
  <si>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</si>
  <si>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</si>
  <si>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</si>
  <si>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</si>
  <si>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</si>
  <si>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</si>
  <si>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</si>
  <si>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</si>
  <si>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</si>
  <si>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</si>
  <si>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</si>
  <si>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</si>
  <si>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</si>
  <si>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</si>
  <si>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</si>
  <si>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</si>
  <si>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</si>
  <si>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</si>
  <si>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</si>
  <si>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</si>
  <si>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</si>
  <si>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</si>
  <si>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</si>
  <si>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</si>
  <si>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</si>
  <si>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</si>
  <si>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</si>
  <si>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</si>
  <si>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</si>
  <si>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</si>
  <si>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</si>
  <si>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</si>
  <si>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</si>
  <si>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</si>
  <si>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</si>
  <si>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</si>
  <si>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</si>
  <si>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</si>
  <si>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</si>
  <si>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</si>
  <si>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</si>
  <si>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</si>
  <si>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</si>
  <si>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</si>
  <si>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</si>
  <si>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</si>
  <si>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</si>
  <si>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</si>
  <si>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</si>
  <si>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</si>
  <si>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</si>
  <si>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</si>
  <si>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</si>
  <si>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</si>
  <si>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</si>
  <si>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</si>
  <si>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</si>
  <si>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</si>
  <si>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</si>
  <si>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</si>
  <si>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</si>
  <si>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</si>
  <si>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</si>
  <si>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</si>
  <si>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</si>
  <si>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</si>
  <si>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</si>
  <si>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</si>
  <si>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</si>
  <si>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</si>
  <si>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</si>
  <si>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</si>
  <si>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</si>
  <si>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</si>
  <si>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</si>
  <si>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</si>
  <si>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</si>
  <si>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</si>
  <si>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</si>
  <si>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</si>
  <si>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</si>
  <si>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</si>
  <si>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</si>
  <si>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</si>
  <si>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</si>
  <si>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</si>
  <si>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</si>
  <si>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</si>
  <si>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</si>
  <si>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</si>
  <si>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</si>
  <si>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</si>
  <si>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</si>
  <si>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</si>
  <si>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</si>
  <si>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</si>
  <si>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</si>
  <si>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</si>
  <si>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</si>
  <si>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</si>
  <si>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</si>
  <si>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</si>
  <si>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</si>
  <si>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</si>
  <si>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</si>
  <si>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</si>
  <si>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</si>
  <si>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</si>
  <si>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</si>
  <si>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</si>
  <si>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</si>
  <si>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</si>
  <si>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</si>
  <si>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</si>
  <si>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</si>
  <si>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</si>
  <si>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</si>
  <si>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</si>
  <si>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</si>
  <si>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</si>
  <si>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</si>
  <si>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</si>
  <si>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</si>
  <si>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</si>
  <si>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</si>
  <si>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</si>
  <si>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</si>
  <si>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</si>
  <si>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</si>
  <si>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</si>
  <si>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</si>
  <si>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</si>
  <si>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</si>
  <si>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</si>
  <si>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</si>
  <si>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</si>
  <si>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</si>
  <si>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</si>
  <si>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</si>
  <si>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</si>
  <si>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</si>
  <si>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</si>
  <si>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</si>
  <si>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</si>
  <si>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</si>
  <si>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</si>
  <si>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</si>
  <si>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</si>
  <si>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</si>
  <si>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</si>
  <si>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</si>
  <si>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</si>
  <si>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</si>
  <si>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</si>
  <si>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</si>
  <si>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</si>
  <si>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</si>
  <si>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</si>
  <si>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</si>
  <si>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</si>
  <si>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</si>
  <si>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</si>
  <si>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</si>
  <si>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</si>
  <si>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</si>
  <si>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</si>
  <si>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</si>
  <si>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</si>
  <si>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</si>
  <si>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</si>
  <si>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</si>
  <si>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</si>
  <si>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</si>
  <si>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</si>
  <si>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</si>
  <si>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</si>
  <si>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</si>
  <si>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</si>
  <si>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</si>
  <si>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</si>
  <si>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</si>
  <si>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</si>
  <si>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</si>
  <si>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</si>
  <si>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</si>
  <si>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</si>
  <si>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</si>
  <si>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</si>
  <si>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</si>
  <si>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</si>
  <si>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</si>
  <si>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</si>
  <si>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</si>
  <si>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</si>
  <si>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</si>
  <si>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</si>
  <si>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</si>
  <si>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</si>
  <si>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</si>
  <si>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</si>
  <si>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</si>
  <si>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</si>
  <si>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</si>
  <si>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</si>
  <si>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</si>
  <si>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</si>
  <si>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</si>
  <si>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</si>
  <si>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</si>
  <si>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</si>
  <si>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</si>
  <si>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</si>
  <si>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</si>
  <si>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</si>
  <si>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</si>
  <si>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</si>
  <si>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</si>
  <si>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</si>
  <si>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</si>
  <si>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</si>
  <si>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</si>
  <si>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</si>
  <si>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</si>
  <si>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</si>
  <si>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</si>
  <si>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</si>
  <si>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</si>
  <si>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</si>
  <si>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</si>
  <si>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</si>
  <si>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</si>
  <si>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</si>
  <si>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</si>
  <si>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</si>
  <si>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</si>
  <si>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</si>
  <si>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</si>
  <si>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</si>
  <si>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</si>
  <si>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</si>
  <si>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</si>
  <si>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</si>
  <si>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</si>
  <si>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</si>
  <si>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</si>
  <si>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</si>
  <si>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</si>
  <si>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</si>
  <si>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</si>
  <si>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</si>
  <si>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</si>
  <si>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</si>
  <si>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</si>
  <si>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</si>
  <si>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</si>
  <si>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</si>
  <si>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</si>
  <si>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</si>
  <si>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</si>
  <si>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</si>
  <si>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</si>
  <si>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</si>
  <si>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</si>
  <si>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</si>
  <si>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</si>
  <si>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</si>
  <si>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</si>
  <si>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</si>
  <si>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</si>
  <si>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</si>
  <si>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</si>
  <si>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</si>
  <si>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</si>
  <si>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</si>
  <si>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</si>
  <si>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</si>
  <si>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</si>
  <si>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</si>
  <si>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</si>
  <si>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</si>
  <si>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</si>
  <si>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</si>
  <si>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</si>
  <si>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</si>
  <si>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</si>
  <si>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</si>
  <si>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</si>
  <si>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</si>
  <si>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</si>
  <si>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</si>
  <si>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</si>
  <si>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</si>
  <si>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</si>
  <si>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</si>
  <si>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</si>
  <si>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</si>
  <si>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</si>
  <si>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</si>
  <si>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</si>
  <si>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</si>
  <si>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</si>
  <si>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</si>
  <si>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</si>
  <si>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</si>
  <si>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</si>
  <si>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</si>
  <si>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</si>
  <si>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</si>
  <si>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</si>
  <si>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</si>
  <si>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</si>
  <si>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</si>
  <si>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</si>
  <si>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</si>
  <si>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</si>
  <si>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</si>
  <si>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</si>
  <si>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</si>
  <si>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</si>
  <si>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</si>
  <si>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</si>
  <si>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</si>
  <si>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</si>
  <si>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</si>
  <si>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</si>
  <si>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</si>
  <si>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</si>
  <si>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</si>
  <si>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</si>
  <si>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</si>
  <si>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</si>
  <si>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</si>
  <si>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</si>
  <si>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</si>
  <si>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</si>
  <si>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</si>
  <si>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</si>
  <si>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</si>
  <si>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</si>
  <si>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</si>
  <si>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</si>
  <si>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</si>
  <si>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</si>
  <si>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</si>
  <si>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</si>
  <si>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</si>
  <si>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</si>
  <si>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</si>
  <si>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</si>
  <si>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</si>
  <si>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</si>
  <si>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</si>
  <si>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</si>
  <si>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</si>
  <si>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</si>
  <si>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</si>
  <si>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</si>
  <si>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</si>
  <si>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</si>
  <si>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</si>
  <si>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</si>
  <si>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</si>
  <si>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</si>
  <si>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</si>
  <si>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</si>
  <si>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</si>
  <si>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</si>
  <si>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</si>
  <si>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</si>
  <si>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</si>
  <si>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</si>
  <si>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</si>
  <si>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</si>
  <si>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</si>
  <si>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</si>
  <si>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</si>
  <si>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</si>
  <si>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</si>
  <si>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</si>
  <si>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</si>
  <si>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</si>
  <si>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</si>
  <si>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</si>
  <si>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</si>
  <si>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</si>
  <si>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</si>
  <si>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</si>
  <si>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</si>
  <si>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</si>
  <si>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</si>
  <si>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</si>
  <si>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</si>
  <si>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</si>
  <si>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</si>
  <si>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</si>
  <si>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</si>
  <si>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</si>
  <si>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</si>
  <si>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</si>
  <si>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</si>
  <si>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</si>
  <si>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</si>
  <si>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</si>
  <si>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</si>
  <si>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</si>
  <si>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</si>
  <si>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</si>
  <si>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</si>
  <si>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</si>
  <si>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</si>
  <si>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</si>
  <si>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</si>
  <si>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</si>
  <si>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</si>
  <si>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</si>
  <si>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</si>
  <si>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</si>
  <si>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</si>
  <si>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</si>
  <si>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</si>
  <si>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</si>
  <si>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</si>
  <si>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</si>
  <si>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</si>
  <si>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</si>
  <si>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</si>
  <si>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</si>
  <si>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</si>
  <si>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</si>
  <si>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</si>
  <si>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</si>
  <si>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</si>
  <si>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</si>
  <si>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</si>
  <si>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</si>
  <si>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</si>
  <si>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</si>
  <si>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</si>
  <si>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</si>
  <si>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</si>
  <si>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</si>
  <si>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</si>
  <si>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</si>
  <si>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</si>
  <si>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</si>
  <si>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</si>
  <si>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</si>
  <si>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</si>
  <si>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</si>
  <si>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</si>
  <si>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</si>
  <si>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</si>
  <si>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</si>
  <si>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</si>
  <si>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</si>
  <si>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</si>
  <si>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</si>
  <si>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</si>
  <si>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</si>
  <si>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</si>
  <si>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</si>
  <si>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</si>
  <si>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</si>
  <si>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</si>
  <si>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</si>
  <si>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</si>
  <si>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</si>
  <si>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</si>
  <si>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</si>
  <si>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</si>
  <si>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</si>
  <si>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</si>
  <si>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</si>
  <si>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</si>
  <si>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</si>
  <si>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</si>
  <si>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</si>
  <si>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</si>
  <si>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</si>
  <si>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</si>
  <si>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</si>
  <si>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</si>
  <si>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</si>
  <si>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</si>
  <si>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</si>
  <si>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</si>
  <si>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</si>
  <si>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</si>
  <si>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</si>
  <si>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</si>
  <si>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</si>
  <si>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</si>
  <si>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</si>
  <si>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</si>
  <si>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</si>
  <si>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</si>
  <si>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</si>
  <si>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</si>
  <si>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</si>
  <si>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</si>
  <si>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</si>
  <si>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</si>
  <si>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</si>
  <si>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</si>
  <si>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</si>
  <si>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</si>
  <si>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</si>
  <si>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</si>
  <si>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</si>
  <si>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</si>
  <si>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</si>
  <si>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</si>
  <si>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</si>
  <si>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</si>
  <si>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</si>
  <si>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</si>
  <si>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</si>
  <si>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</si>
  <si>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</si>
  <si>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</si>
  <si>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</si>
  <si>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</si>
  <si>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</si>
  <si>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</si>
  <si>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</si>
  <si>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</si>
  <si>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</si>
  <si>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</si>
  <si>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</si>
  <si>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</si>
  <si>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</si>
  <si>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</si>
  <si>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</si>
  <si>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</si>
  <si>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</si>
  <si>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</si>
  <si>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</si>
  <si>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</si>
  <si>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</si>
  <si>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</si>
  <si>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</si>
  <si>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</si>
  <si>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</si>
  <si>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</si>
  <si>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</si>
  <si>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</si>
  <si>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</si>
  <si>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</si>
  <si>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</si>
  <si>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</si>
  <si>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</si>
  <si>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</si>
  <si>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</si>
  <si>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</si>
  <si>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</si>
  <si>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</si>
  <si>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</si>
  <si>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</si>
  <si>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</si>
  <si>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</si>
  <si>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</si>
  <si>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</si>
  <si>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</si>
  <si>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</si>
  <si>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</si>
  <si>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</si>
  <si>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</si>
  <si>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</si>
  <si>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</si>
  <si>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</si>
  <si>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</si>
  <si>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</si>
  <si>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</si>
  <si>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</si>
  <si>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</si>
  <si>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</si>
  <si>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</si>
  <si>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</si>
  <si>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</si>
  <si>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</si>
  <si>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</si>
  <si>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</si>
  <si>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</si>
  <si>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</si>
  <si>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</si>
  <si>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</si>
  <si>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</si>
  <si>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</si>
  <si>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</si>
  <si>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</si>
  <si>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</si>
  <si>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</si>
  <si>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</si>
  <si>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</si>
  <si>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</si>
  <si>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</si>
  <si>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</si>
  <si>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</si>
  <si>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</si>
  <si>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</si>
  <si>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</si>
  <si>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</si>
  <si>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</si>
  <si>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</si>
  <si>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</si>
  <si>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</si>
  <si>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</si>
  <si>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</si>
  <si>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</si>
  <si>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</si>
  <si>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</si>
  <si>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</si>
  <si>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</si>
  <si>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</si>
  <si>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</si>
  <si>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</si>
  <si>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</si>
  <si>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</si>
  <si>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</si>
  <si>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</si>
  <si>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</si>
  <si>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</si>
  <si>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</si>
  <si>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</si>
  <si>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</si>
  <si>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</si>
  <si>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</si>
  <si>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</si>
  <si>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</si>
  <si>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</si>
  <si>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</si>
  <si>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</si>
  <si>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</si>
  <si>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</si>
  <si>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</si>
  <si>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</si>
  <si>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</si>
  <si>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</si>
  <si>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</si>
  <si>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</si>
  <si>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</si>
  <si>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</si>
  <si>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</si>
  <si>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</si>
  <si>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</si>
  <si>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</si>
  <si>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</si>
  <si>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</si>
  <si>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</si>
  <si>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</si>
  <si>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</si>
  <si>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</si>
  <si>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</si>
  <si>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</si>
  <si>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</si>
  <si>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</si>
  <si>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</si>
  <si>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</si>
  <si>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</si>
  <si>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</si>
  <si>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</si>
  <si>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</si>
  <si>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</si>
  <si>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</si>
  <si>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</si>
  <si>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</si>
  <si>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</si>
  <si>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</si>
  <si>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</si>
  <si>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</si>
  <si>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</si>
  <si>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</si>
  <si>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</si>
  <si>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</si>
  <si>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</si>
  <si>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</si>
  <si>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</si>
  <si>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</si>
  <si>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</si>
  <si>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</si>
  <si>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</si>
  <si>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</si>
  <si>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</si>
  <si>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</si>
  <si>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</si>
  <si>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</si>
  <si>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</si>
  <si>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</si>
  <si>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</si>
  <si>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</si>
  <si>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</si>
  <si>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</si>
  <si>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</si>
  <si>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</si>
  <si>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</si>
  <si>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</si>
  <si>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</si>
  <si>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</si>
  <si>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</si>
  <si>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</si>
  <si>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</si>
  <si>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</si>
  <si>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</si>
  <si>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</si>
  <si>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</si>
  <si>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</si>
  <si>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</si>
  <si>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</si>
  <si>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</si>
  <si>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</si>
  <si>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</si>
  <si>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</si>
  <si>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</si>
  <si>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</si>
  <si>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</si>
  <si>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</si>
  <si>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</si>
  <si>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</si>
  <si>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</si>
  <si>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</si>
  <si>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</si>
  <si>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</si>
  <si>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</si>
  <si>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</si>
  <si>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</si>
  <si>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</si>
  <si>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</si>
  <si>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</si>
  <si>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</si>
  <si>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</si>
  <si>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</si>
  <si>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</si>
  <si>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</si>
  <si>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</si>
  <si>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</si>
  <si>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</si>
  <si>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</si>
  <si>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</si>
  <si>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</si>
  <si>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</si>
  <si>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</si>
  <si>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</si>
  <si>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</si>
  <si>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</si>
  <si>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</si>
  <si>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</si>
  <si>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</si>
  <si>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</si>
  <si>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</si>
  <si>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</si>
  <si>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</si>
  <si>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</si>
  <si>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</si>
  <si>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</si>
  <si>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</si>
  <si>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</si>
  <si>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</si>
  <si>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</si>
  <si>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</si>
  <si>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</si>
  <si>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</si>
  <si>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</si>
  <si>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</si>
  <si>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</si>
  <si>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</si>
  <si>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</si>
  <si>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</si>
  <si>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</si>
  <si>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</si>
  <si>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</si>
  <si>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</si>
  <si>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</si>
  <si>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</si>
  <si>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</si>
  <si>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</si>
  <si>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</si>
  <si>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</si>
  <si>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</si>
  <si>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</si>
  <si>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</si>
  <si>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</si>
  <si>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</si>
  <si>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</si>
  <si>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</si>
  <si>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</si>
  <si>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</si>
  <si>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</si>
  <si>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</si>
  <si>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</si>
  <si>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</si>
  <si>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</si>
  <si>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</si>
  <si>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</si>
  <si>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</si>
  <si>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</si>
  <si>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</si>
  <si>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</si>
  <si>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</si>
  <si>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</si>
  <si>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</si>
  <si>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</si>
  <si>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</si>
  <si>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</si>
  <si>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</si>
  <si>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</si>
  <si>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</si>
  <si>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</si>
  <si>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</si>
  <si>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</si>
  <si>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</si>
  <si>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</si>
  <si>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</si>
  <si>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</si>
  <si>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</si>
  <si>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</si>
  <si>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</si>
  <si>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</si>
  <si>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</si>
  <si>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</si>
  <si>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</si>
  <si>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</si>
  <si>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</si>
  <si>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</si>
  <si>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</si>
  <si>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</si>
  <si>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</si>
  <si>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</si>
  <si>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</si>
  <si>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</si>
  <si>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</si>
  <si>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</si>
  <si>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</si>
  <si>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</si>
  <si>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</si>
  <si>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</si>
  <si>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</si>
  <si>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</si>
  <si>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</si>
  <si>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</si>
  <si>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</si>
  <si>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</si>
  <si>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</si>
  <si>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</si>
  <si>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</si>
  <si>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</si>
  <si>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</si>
  <si>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</si>
  <si>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</si>
  <si>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</si>
  <si>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</si>
  <si>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</si>
  <si>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</si>
  <si>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</si>
  <si>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</si>
  <si>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</si>
  <si>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</si>
  <si>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</si>
  <si>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</si>
  <si>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</si>
  <si>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</si>
  <si>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</si>
  <si>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</si>
  <si>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</si>
  <si>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</si>
  <si>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</si>
  <si>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</si>
  <si>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</si>
  <si>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</si>
  <si>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</si>
  <si>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</si>
  <si>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</si>
  <si>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</si>
  <si>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</si>
  <si>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</si>
  <si>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</si>
  <si>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</si>
  <si>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</si>
  <si>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</si>
  <si>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</si>
  <si>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</si>
  <si>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</si>
  <si>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</si>
  <si>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</si>
  <si>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</si>
  <si>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</si>
  <si>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</si>
  <si>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</si>
  <si>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</si>
  <si>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</si>
  <si>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</si>
  <si>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</si>
  <si>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</si>
  <si>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</si>
  <si>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</si>
  <si>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</si>
  <si>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</si>
  <si>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</si>
  <si>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</si>
  <si>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</si>
  <si>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</si>
  <si>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</si>
  <si>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</si>
  <si>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</si>
  <si>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</si>
  <si>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</si>
  <si>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</si>
  <si>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</si>
  <si>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</si>
  <si>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</si>
  <si>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</si>
  <si>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</si>
  <si>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</si>
  <si>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</si>
  <si>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</si>
  <si>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</si>
  <si>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</si>
  <si>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</si>
  <si>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</si>
  <si>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</si>
  <si>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</si>
  <si>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</si>
  <si>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</si>
  <si>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</si>
  <si>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</si>
  <si>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</si>
  <si>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</si>
  <si>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</si>
  <si>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</si>
  <si>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</si>
  <si>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</si>
  <si>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</si>
  <si>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</si>
  <si>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</si>
  <si>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</si>
  <si>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</si>
  <si>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</si>
  <si>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</si>
  <si>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</si>
  <si>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</si>
  <si>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</si>
  <si>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</si>
  <si>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</si>
  <si>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</si>
  <si>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</si>
  <si>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</si>
  <si>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</si>
  <si>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</si>
  <si>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</si>
  <si>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</si>
  <si>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</si>
  <si>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</si>
  <si>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</si>
  <si>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</si>
  <si>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</si>
  <si>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</si>
  <si>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</si>
  <si>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</si>
  <si>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</si>
  <si>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</si>
  <si>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</si>
  <si>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</si>
  <si>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</si>
  <si>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</si>
  <si>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</si>
  <si>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</si>
  <si>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</si>
  <si>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</si>
  <si>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</si>
  <si>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</si>
  <si>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</si>
  <si>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</si>
  <si>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</si>
  <si>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</si>
  <si>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</si>
  <si>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</si>
  <si>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</si>
  <si>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</si>
  <si>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</si>
  <si>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</si>
  <si>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</si>
  <si>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</si>
  <si>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</si>
  <si>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</si>
  <si>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</si>
  <si>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</si>
  <si>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</si>
  <si>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</si>
  <si>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</si>
  <si>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</si>
  <si>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</si>
  <si>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</si>
  <si>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</si>
  <si>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</si>
  <si>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</si>
  <si>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</si>
  <si>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</si>
  <si>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</si>
  <si>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</si>
  <si>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</si>
  <si>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</si>
  <si>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</si>
  <si>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</si>
  <si>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</si>
  <si>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</si>
  <si>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</si>
  <si>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</si>
  <si>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</si>
  <si>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</si>
  <si>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</si>
  <si>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</si>
  <si>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</si>
  <si>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</si>
  <si>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</si>
  <si>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</si>
  <si>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</si>
  <si>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</si>
  <si>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</si>
  <si>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</si>
  <si>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</si>
  <si>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</si>
  <si>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</si>
  <si>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</si>
  <si>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</si>
  <si>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</si>
  <si>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</si>
  <si>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</si>
  <si>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</si>
  <si>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</si>
  <si>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</si>
  <si>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</si>
  <si>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</si>
  <si>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</si>
  <si>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</si>
  <si>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</si>
  <si>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</si>
  <si>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</si>
  <si>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</si>
  <si>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</si>
  <si>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</si>
  <si>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</si>
  <si>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</si>
  <si>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</si>
  <si>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</si>
  <si>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</si>
  <si>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</si>
  <si>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</si>
  <si>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</si>
  <si>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</si>
  <si>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</si>
  <si>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</si>
  <si>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</si>
  <si>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</si>
  <si>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</si>
  <si>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</si>
  <si>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</si>
  <si>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</si>
  <si>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</si>
  <si>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</si>
  <si>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</si>
  <si>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</si>
  <si>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</si>
  <si>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</si>
  <si>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</si>
  <si>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</si>
  <si>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</si>
  <si>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</si>
  <si>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</si>
  <si>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</si>
  <si>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</si>
  <si>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</si>
  <si>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</si>
  <si>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</si>
  <si>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</si>
  <si>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</si>
  <si>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</si>
  <si>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</si>
  <si>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</si>
  <si>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</si>
  <si>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</si>
  <si>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</si>
  <si>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</si>
  <si>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</si>
  <si>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</si>
  <si>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</si>
  <si>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</si>
  <si>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</si>
  <si>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</si>
  <si>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</si>
  <si>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</si>
  <si>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</si>
  <si>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</si>
  <si>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</si>
  <si>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</si>
  <si>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</si>
  <si>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</si>
  <si>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</si>
  <si>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</si>
  <si>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</si>
  <si>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</si>
  <si>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</si>
  <si>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</si>
  <si>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</si>
  <si>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</si>
  <si>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</si>
  <si>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</si>
  <si>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</si>
  <si>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</si>
  <si>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</si>
  <si>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</si>
  <si>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</si>
  <si>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</si>
  <si>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</si>
  <si>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</si>
  <si>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</si>
  <si>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</si>
  <si>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</si>
  <si>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</si>
  <si>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</si>
  <si>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</si>
  <si>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</si>
  <si>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</si>
  <si>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</si>
  <si>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</si>
  <si>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</si>
  <si>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</si>
  <si>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</si>
  <si>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</si>
  <si>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</si>
  <si>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</si>
  <si>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</si>
  <si>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</si>
  <si>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</si>
  <si>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</si>
  <si>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</si>
  <si>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</si>
  <si>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</si>
  <si>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</si>
  <si>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</si>
  <si>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</si>
  <si>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</si>
  <si>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</si>
  <si>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</si>
  <si>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</si>
  <si>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</si>
  <si>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</si>
  <si>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</si>
  <si>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</si>
  <si>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</si>
  <si>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</si>
  <si>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</si>
  <si>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</si>
  <si>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</si>
  <si>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</si>
  <si>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</si>
  <si>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</si>
  <si>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</si>
  <si>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</si>
  <si>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</si>
  <si>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</si>
  <si>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</si>
  <si>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</si>
  <si>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</si>
  <si>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</si>
  <si>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</si>
  <si>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</si>
  <si>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</si>
  <si>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</si>
  <si>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</si>
  <si>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</si>
  <si>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</si>
  <si>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</si>
  <si>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</si>
  <si>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</si>
  <si>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</si>
  <si>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</si>
  <si>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</si>
  <si>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</si>
  <si>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</si>
  <si>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</si>
  <si>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</si>
  <si>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</si>
  <si>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</si>
  <si>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</si>
  <si>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</si>
  <si>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</si>
  <si>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</si>
  <si>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</si>
  <si>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</si>
  <si>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</si>
  <si>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</si>
  <si>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</si>
  <si>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</si>
  <si>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</si>
  <si>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</si>
  <si>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</si>
  <si>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</si>
  <si>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</si>
  <si>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</si>
  <si>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</si>
  <si>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</si>
  <si>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</si>
  <si>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</si>
  <si>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</si>
  <si>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</si>
  <si>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</si>
  <si>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</si>
  <si>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</si>
  <si>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</si>
  <si>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</si>
  <si>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</si>
  <si>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</si>
  <si>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</si>
  <si>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</si>
  <si>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</si>
  <si>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</si>
  <si>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</si>
  <si>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</si>
  <si>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</si>
  <si>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</si>
  <si>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</si>
  <si>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</si>
  <si>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</si>
  <si>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</si>
  <si>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</si>
  <si>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</si>
  <si>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</si>
  <si>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</si>
  <si>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</si>
  <si>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</si>
  <si>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</si>
  <si>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</si>
  <si>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</si>
  <si>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</si>
  <si>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</si>
  <si>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</si>
  <si>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</si>
  <si>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</si>
  <si>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</si>
  <si>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</si>
  <si>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</si>
  <si>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</si>
  <si>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</si>
  <si>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</si>
  <si>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</si>
  <si>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</si>
  <si>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</si>
  <si>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</si>
  <si>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</si>
  <si>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</si>
  <si>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</si>
  <si>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</si>
  <si>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</si>
  <si>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</si>
  <si>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</si>
  <si>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</si>
  <si>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</si>
  <si>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</si>
  <si>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</si>
  <si>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</si>
  <si>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</si>
  <si>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</si>
  <si>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</si>
  <si>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</si>
  <si>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</si>
  <si>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</si>
  <si>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</si>
  <si>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</si>
  <si>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</si>
  <si>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</si>
  <si>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</si>
  <si>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</si>
  <si>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</si>
  <si>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</si>
  <si>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</si>
  <si>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</si>
  <si>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</si>
  <si>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</si>
  <si>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</si>
  <si>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</si>
  <si>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</si>
  <si>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</si>
  <si>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</si>
  <si>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</si>
  <si>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</si>
  <si>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</si>
  <si>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</si>
  <si>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</si>
  <si>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</si>
  <si>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</si>
  <si>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</si>
  <si>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</si>
  <si>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</si>
  <si>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</si>
  <si>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</si>
  <si>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</si>
  <si>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</si>
  <si>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</si>
  <si>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</si>
  <si>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</si>
  <si>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</si>
  <si>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</si>
  <si>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</si>
  <si>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</si>
  <si>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</si>
  <si>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</si>
  <si>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</si>
  <si>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</si>
  <si>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</si>
  <si>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</si>
  <si>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</si>
  <si>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</si>
  <si>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</si>
  <si>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</si>
  <si>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</si>
  <si>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</si>
  <si>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</si>
  <si>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</si>
  <si>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</si>
  <si>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</si>
  <si>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</si>
  <si>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</si>
  <si>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</si>
  <si>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</si>
  <si>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</si>
  <si>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</si>
  <si>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</si>
  <si>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</si>
  <si>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</si>
  <si>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</si>
  <si>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</si>
  <si>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</si>
  <si>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</si>
  <si>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</si>
  <si>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</si>
  <si>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</si>
  <si>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</si>
  <si>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</si>
  <si>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</si>
  <si>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</si>
  <si>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</si>
  <si>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</si>
  <si>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</si>
  <si>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</si>
  <si>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</si>
  <si>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</si>
  <si>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</si>
  <si>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</si>
  <si>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</si>
  <si>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</si>
  <si>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</si>
  <si>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</si>
  <si>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</si>
  <si>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</si>
  <si>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</si>
  <si>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</si>
  <si>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</si>
  <si>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</si>
  <si>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</si>
  <si>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</si>
  <si>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</si>
  <si>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</si>
  <si>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</si>
  <si>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</si>
  <si>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</si>
  <si>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</si>
  <si>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</si>
  <si>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</si>
  <si>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</si>
  <si>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</si>
  <si>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</si>
  <si>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</si>
  <si>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</si>
  <si>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</si>
  <si>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</si>
  <si>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</si>
  <si>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</si>
  <si>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</si>
  <si>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</si>
  <si>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</si>
  <si>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</si>
  <si>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</si>
  <si>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</si>
  <si>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</si>
  <si>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</si>
  <si>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</si>
  <si>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</si>
  <si>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</si>
  <si>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</si>
  <si>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</si>
  <si>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</si>
  <si>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</si>
  <si>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</si>
  <si>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</si>
  <si>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</si>
  <si>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</si>
  <si>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</si>
  <si>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</si>
  <si>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</si>
  <si>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</si>
  <si>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</si>
  <si>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</si>
  <si>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</si>
  <si>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</si>
  <si>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</si>
  <si>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</si>
  <si>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</si>
  <si>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</si>
  <si>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</si>
  <si>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</si>
  <si>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</si>
  <si>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</si>
  <si>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</si>
  <si>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</si>
  <si>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</si>
  <si>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</si>
  <si>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</si>
  <si>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</si>
  <si>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</si>
  <si>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</si>
  <si>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</si>
  <si>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</si>
  <si>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</si>
  <si>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</si>
  <si>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</si>
  <si>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</si>
  <si>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</si>
  <si>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</si>
  <si>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</si>
  <si>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</si>
  <si>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</si>
  <si>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</si>
  <si>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</si>
  <si>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</si>
  <si>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</si>
  <si>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</si>
  <si>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</si>
  <si>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</si>
  <si>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</si>
  <si>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</si>
  <si>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</si>
  <si>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</si>
  <si>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</si>
  <si>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</si>
  <si>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</si>
  <si>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</si>
  <si>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</si>
  <si>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</si>
  <si>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</si>
  <si>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</si>
  <si>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</si>
  <si>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</si>
  <si>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</si>
  <si>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</si>
  <si>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</si>
  <si>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</si>
  <si>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</si>
  <si>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</si>
  <si>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</si>
  <si>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</si>
  <si>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</si>
  <si>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</si>
  <si>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</si>
  <si>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</si>
  <si>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</si>
  <si>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</si>
  <si>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</si>
  <si>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</si>
  <si>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</si>
  <si>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</si>
  <si>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</si>
  <si>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</si>
  <si>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</si>
  <si>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</si>
  <si>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</si>
  <si>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</si>
  <si>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</si>
  <si>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</si>
  <si>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</si>
  <si>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</si>
  <si>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</si>
  <si>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</si>
  <si>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</si>
  <si>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</si>
  <si>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</si>
  <si>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</si>
  <si>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</si>
  <si>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</si>
  <si>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</si>
  <si>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</si>
  <si>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</si>
  <si>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</si>
  <si>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</si>
  <si>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</si>
  <si>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</si>
  <si>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</si>
  <si>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</si>
  <si>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</si>
  <si>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</si>
  <si>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</si>
  <si>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</si>
  <si>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</si>
  <si>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</si>
  <si>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</si>
  <si>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</si>
  <si>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</si>
  <si>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</si>
  <si>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</si>
  <si>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</si>
  <si>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</si>
  <si>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</si>
  <si>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</si>
  <si>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</si>
  <si>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</si>
  <si>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</si>
  <si>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</si>
  <si>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</si>
  <si>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</si>
  <si>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</si>
  <si>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</si>
  <si>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</si>
  <si>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</si>
  <si>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</si>
  <si>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</si>
  <si>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</si>
  <si>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</si>
  <si>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</si>
  <si>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</si>
  <si>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</si>
  <si>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</si>
  <si>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</si>
  <si>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</si>
  <si>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</si>
  <si>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</si>
  <si>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</si>
  <si>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</si>
  <si>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</si>
  <si>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</si>
  <si>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</si>
  <si>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</si>
  <si>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</si>
  <si>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</si>
  <si>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</si>
  <si>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</si>
  <si>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</si>
  <si>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</si>
  <si>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</si>
  <si>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</si>
  <si>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</si>
  <si>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</si>
  <si>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</si>
  <si>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</si>
  <si>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</si>
  <si>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</si>
  <si>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</si>
  <si>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</si>
  <si>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</si>
  <si>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</si>
  <si>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</si>
  <si>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</si>
  <si>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</si>
  <si>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</si>
  <si>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</si>
  <si>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</si>
  <si>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</si>
  <si>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</si>
  <si>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</si>
  <si>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</si>
  <si>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</si>
  <si>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</si>
  <si>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</si>
  <si>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</si>
  <si>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</si>
  <si>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</si>
  <si>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</si>
  <si>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</si>
  <si>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</si>
  <si>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</si>
  <si>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</si>
  <si>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</si>
  <si>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</si>
  <si>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</si>
  <si>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</si>
  <si>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</si>
  <si>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</si>
  <si>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</si>
  <si>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</si>
  <si>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</si>
  <si>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</si>
  <si>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</si>
  <si>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</si>
  <si>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</si>
  <si>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</si>
  <si>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</si>
  <si>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</si>
  <si>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</si>
  <si>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</si>
  <si>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</si>
  <si>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</si>
  <si>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</si>
  <si>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</si>
  <si>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</si>
  <si>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</si>
  <si>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</si>
  <si>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</si>
  <si>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</si>
  <si>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</si>
  <si>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</si>
  <si>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</si>
  <si>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</si>
  <si>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</si>
  <si>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</si>
  <si>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</si>
  <si>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</si>
  <si>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</si>
  <si>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</si>
  <si>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</si>
  <si>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</si>
  <si>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</si>
  <si>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</si>
  <si>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</si>
  <si>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</si>
  <si>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</si>
  <si>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</si>
  <si>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</si>
  <si>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</si>
  <si>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</si>
  <si>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</si>
  <si>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</si>
  <si>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</si>
  <si>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</si>
  <si>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</si>
  <si>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</si>
  <si>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</si>
  <si>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</si>
  <si>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</si>
  <si>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</si>
  <si>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</si>
  <si>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</si>
  <si>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</si>
  <si>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</si>
  <si>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</si>
  <si>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</si>
  <si>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</si>
  <si>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</si>
  <si>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</si>
  <si>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</si>
  <si>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</si>
  <si>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</si>
  <si>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</si>
  <si>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</si>
  <si>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</si>
  <si>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</si>
  <si>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</si>
  <si>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</si>
  <si>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</si>
  <si>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</si>
  <si>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</si>
  <si>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</si>
  <si>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</si>
  <si>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</si>
  <si>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</si>
  <si>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</si>
  <si>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</si>
  <si>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</si>
  <si>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</si>
  <si>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</si>
  <si>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</si>
  <si>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</si>
  <si>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</si>
  <si>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</si>
  <si>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</si>
  <si>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</si>
  <si>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</si>
  <si>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</si>
  <si>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</si>
  <si>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</si>
  <si>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</si>
  <si>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</si>
  <si>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</si>
  <si>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</si>
  <si>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</si>
  <si>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</si>
  <si>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</si>
  <si>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</si>
  <si>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</si>
  <si>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</si>
  <si>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</si>
  <si>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</si>
  <si>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</si>
  <si>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</si>
  <si>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</si>
  <si>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</si>
  <si>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</si>
  <si>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</si>
  <si>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</si>
  <si>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</si>
  <si>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</si>
  <si>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</si>
  <si>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</si>
  <si>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</si>
  <si>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</si>
  <si>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</si>
  <si>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</si>
  <si>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</si>
  <si>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</si>
  <si>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</si>
  <si>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</si>
  <si>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</si>
  <si>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</si>
  <si>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</si>
  <si>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</si>
  <si>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</si>
  <si>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</si>
  <si>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</si>
  <si>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</si>
  <si>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</si>
  <si>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</si>
  <si>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</si>
  <si>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</si>
  <si>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</si>
  <si>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</si>
  <si>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</si>
  <si>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</si>
  <si>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</si>
  <si>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</si>
  <si>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</si>
  <si>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</si>
  <si>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</si>
  <si>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</si>
  <si>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</si>
  <si>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</si>
  <si>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</si>
  <si>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</si>
  <si>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</si>
  <si>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</si>
  <si>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</si>
  <si>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</si>
  <si>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</si>
  <si>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</si>
  <si>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</si>
  <si>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</si>
  <si>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</si>
  <si>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</si>
  <si>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</si>
  <si>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</si>
  <si>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</si>
  <si>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</si>
  <si>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</si>
  <si>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</si>
  <si>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</si>
  <si>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</si>
  <si>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</si>
  <si>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</si>
  <si>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</si>
  <si>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</si>
  <si>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</si>
  <si>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</si>
  <si>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</si>
  <si>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</si>
  <si>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</si>
  <si>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</si>
  <si>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</si>
  <si>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</si>
  <si>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</si>
  <si>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</si>
  <si>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</si>
  <si>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</si>
  <si>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</si>
  <si>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</si>
  <si>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</si>
  <si>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</si>
  <si>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</si>
  <si>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</si>
  <si>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</si>
  <si>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</si>
  <si>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</si>
  <si>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</si>
  <si>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</si>
  <si>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</si>
  <si>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</si>
  <si>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</si>
  <si>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</si>
  <si>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</si>
  <si>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</si>
  <si>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</si>
  <si>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</si>
  <si>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</si>
  <si>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</si>
  <si>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</si>
  <si>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</si>
  <si>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</si>
  <si>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</si>
  <si>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</si>
  <si>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</si>
  <si>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</si>
  <si>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</si>
  <si>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</si>
  <si>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</si>
  <si>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</si>
  <si>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</si>
  <si>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</si>
  <si>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</si>
  <si>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</si>
  <si>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</si>
  <si>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</si>
  <si>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</si>
  <si>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</si>
  <si>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</si>
  <si>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</si>
  <si>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</si>
  <si>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</si>
  <si>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</si>
  <si>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</si>
  <si>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</si>
  <si>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</si>
  <si>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</si>
  <si>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</si>
  <si>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</si>
  <si>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</si>
  <si>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</si>
  <si>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</si>
  <si>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</si>
  <si>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</si>
  <si>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</si>
  <si>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</si>
  <si>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</si>
  <si>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</si>
  <si>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</si>
  <si>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</si>
  <si>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</si>
  <si>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</si>
  <si>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</si>
  <si>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</si>
  <si>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</si>
  <si>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</si>
  <si>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</si>
  <si>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</si>
  <si>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</si>
  <si>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</si>
  <si>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</si>
  <si>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</si>
  <si>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</si>
  <si>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</si>
  <si>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</si>
  <si>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</si>
  <si>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</si>
  <si>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</si>
  <si>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</si>
  <si>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</si>
  <si>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</si>
  <si>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</si>
  <si>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</si>
  <si>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</si>
  <si>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</si>
  <si>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</si>
  <si>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</si>
  <si>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</si>
  <si>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</si>
  <si>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</si>
  <si>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</si>
  <si>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</si>
  <si>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</si>
  <si>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</si>
  <si>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</si>
  <si>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</si>
  <si>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</si>
  <si>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</si>
  <si>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</si>
  <si>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</si>
  <si>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</si>
  <si>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</si>
  <si>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</si>
  <si>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</si>
  <si>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</si>
  <si>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</si>
  <si>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</si>
  <si>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</si>
  <si>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</si>
  <si>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</si>
  <si>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</si>
  <si>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</si>
  <si>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</si>
  <si>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</si>
  <si>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</si>
  <si>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</si>
  <si>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</si>
  <si>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</si>
  <si>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</si>
  <si>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</si>
  <si>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</si>
  <si>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</si>
  <si>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</si>
  <si>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</si>
  <si>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</si>
  <si>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</si>
  <si>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</si>
  <si>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</si>
  <si>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</si>
  <si>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</si>
  <si>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</si>
  <si>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</si>
  <si>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</si>
  <si>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</si>
  <si>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</si>
  <si>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</si>
  <si>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</si>
  <si>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</si>
  <si>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</si>
  <si>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</si>
  <si>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</si>
  <si>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</si>
  <si>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</si>
  <si>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</si>
  <si>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</si>
  <si>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</si>
  <si>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</si>
  <si>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</si>
  <si>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</si>
  <si>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</si>
  <si>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</si>
  <si>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</si>
  <si>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</si>
  <si>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</si>
  <si>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</si>
  <si>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</si>
  <si>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</si>
  <si>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</si>
  <si>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</si>
  <si>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</si>
  <si>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</si>
  <si>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</si>
  <si>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</si>
  <si>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</si>
  <si>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</si>
  <si>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</si>
  <si>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</si>
  <si>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</si>
  <si>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</si>
  <si>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</si>
  <si>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</si>
  <si>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</si>
  <si>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</si>
  <si>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</si>
  <si>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</si>
  <si>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</si>
  <si>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</si>
  <si>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</si>
  <si>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</si>
  <si>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</si>
  <si>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</si>
  <si>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</si>
  <si>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</si>
  <si>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</si>
  <si>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</si>
  <si>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</si>
  <si>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</si>
  <si>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</si>
  <si>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</si>
  <si>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</si>
  <si>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</si>
  <si>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</si>
  <si>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</si>
  <si>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</si>
  <si>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</si>
  <si>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</si>
  <si>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</si>
  <si>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</si>
  <si>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</si>
  <si>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</si>
  <si>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</si>
  <si>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</si>
  <si>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</si>
  <si>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</si>
  <si>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</si>
  <si>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</si>
  <si>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</si>
  <si>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</si>
  <si>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</si>
  <si>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</si>
  <si>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</si>
  <si>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</si>
  <si>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</si>
  <si>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</si>
  <si>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</si>
  <si>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</si>
  <si>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</si>
  <si>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</si>
  <si>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</si>
  <si>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</si>
  <si>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</si>
  <si>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</si>
  <si>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</si>
  <si>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</si>
  <si>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</si>
  <si>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</si>
  <si>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</si>
  <si>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</si>
  <si>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</si>
  <si>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</si>
  <si>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</si>
  <si>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</si>
  <si>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</si>
  <si>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</si>
  <si>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</si>
  <si>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</si>
  <si>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</si>
  <si>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</si>
  <si>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</si>
  <si>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</si>
  <si>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</si>
  <si>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</si>
  <si>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</si>
  <si>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</si>
  <si>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</si>
  <si>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</si>
  <si>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</si>
  <si>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</si>
  <si>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</si>
  <si>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</si>
  <si>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</si>
  <si>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</si>
  <si>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</si>
  <si>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</si>
  <si>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</si>
  <si>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</si>
  <si>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</si>
  <si>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</si>
  <si>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</si>
  <si>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</si>
  <si>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</si>
  <si>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</si>
  <si>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</si>
  <si>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</si>
  <si>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</si>
  <si>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</si>
  <si>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</si>
  <si>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</si>
  <si>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</si>
  <si>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</si>
  <si>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</si>
  <si>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</si>
  <si>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</si>
  <si>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</si>
  <si>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</si>
  <si>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</si>
  <si>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</si>
  <si>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</si>
  <si>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</si>
  <si>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</si>
  <si>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</si>
  <si>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</si>
  <si>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</si>
  <si>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</si>
  <si>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</si>
  <si>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</si>
  <si>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</si>
  <si>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</si>
  <si>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</si>
  <si>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</si>
  <si>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</si>
  <si>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</si>
  <si>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</si>
  <si>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</si>
  <si>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</si>
  <si>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</si>
  <si>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</si>
  <si>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</si>
  <si>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</si>
  <si>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</si>
  <si>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</si>
  <si>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</si>
  <si>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</si>
  <si>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</si>
  <si>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</si>
  <si>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</si>
  <si>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</si>
  <si>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</si>
  <si>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</si>
  <si>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</si>
  <si>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</si>
  <si>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</si>
  <si>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</si>
  <si>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</si>
  <si>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</si>
  <si>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</si>
  <si>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</si>
  <si>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</si>
  <si>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</si>
  <si>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</si>
  <si>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</si>
  <si>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</si>
  <si>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</si>
  <si>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</si>
  <si>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</si>
  <si>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</si>
  <si>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</si>
  <si>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</si>
  <si>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</si>
  <si>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</si>
  <si>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</si>
  <si>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</si>
  <si>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</si>
  <si>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</si>
  <si>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</si>
  <si>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</si>
  <si>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</si>
  <si>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</si>
  <si>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</si>
  <si>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</si>
  <si>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</si>
  <si>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</si>
  <si>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</si>
  <si>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</si>
  <si>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</si>
  <si>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</si>
  <si>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</si>
  <si>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</si>
  <si>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</si>
  <si>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</si>
  <si>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</si>
  <si>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</si>
  <si>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</si>
  <si>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</si>
  <si>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</si>
  <si>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</si>
  <si>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</si>
  <si>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</si>
  <si>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</si>
  <si>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</si>
  <si>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</si>
  <si>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</si>
  <si>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</si>
  <si>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</si>
  <si>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</si>
  <si>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</si>
  <si>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</si>
  <si>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</si>
  <si>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</si>
  <si>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</si>
  <si>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</si>
  <si>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</si>
  <si>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</si>
  <si>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</si>
  <si>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</si>
  <si>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</si>
  <si>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</si>
  <si>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</si>
  <si>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</si>
  <si>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</si>
  <si>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</si>
  <si>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</si>
  <si>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</si>
  <si>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</si>
  <si>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</si>
  <si>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</si>
  <si>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</si>
  <si>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</si>
  <si>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</si>
  <si>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</si>
  <si>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</si>
  <si>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</si>
  <si>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</si>
  <si>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</si>
  <si>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</si>
  <si>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</si>
  <si>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</si>
  <si>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</si>
  <si>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</si>
  <si>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</si>
  <si>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</si>
  <si>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</si>
  <si>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</si>
  <si>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</si>
  <si>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</si>
  <si>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</si>
  <si>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</si>
  <si>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</si>
  <si>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</si>
  <si>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</si>
  <si>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</si>
  <si>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</si>
  <si>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</si>
  <si>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</si>
  <si>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</si>
  <si>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</si>
  <si>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</si>
  <si>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</si>
  <si>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</si>
  <si>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</si>
  <si>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</si>
  <si>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</si>
  <si>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</si>
  <si>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</si>
  <si>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</si>
  <si>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</si>
  <si>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</si>
  <si>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</si>
  <si>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</si>
  <si>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</si>
  <si>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</si>
  <si>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</si>
  <si>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</si>
  <si>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</si>
  <si>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</si>
  <si>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</si>
  <si>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</si>
  <si>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</si>
  <si>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</si>
  <si>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</si>
  <si>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</si>
  <si>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</si>
  <si>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</si>
  <si>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</si>
  <si>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</si>
  <si>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</si>
  <si>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</si>
  <si>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</si>
  <si>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</si>
  <si>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</si>
  <si>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</si>
  <si>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</si>
  <si>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</si>
  <si>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</si>
  <si>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</si>
  <si>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</si>
  <si>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</si>
  <si>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</si>
  <si>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</si>
  <si>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</si>
  <si>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</si>
  <si>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</si>
  <si>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</si>
  <si>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</si>
  <si>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</si>
  <si>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</si>
  <si>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</si>
  <si>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</si>
  <si>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</si>
  <si>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</si>
  <si>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</si>
  <si>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</si>
  <si>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</si>
  <si>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</si>
  <si>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</si>
  <si>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</si>
  <si>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</si>
  <si>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</si>
  <si>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</si>
  <si>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</si>
  <si>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</si>
  <si>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</si>
  <si>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</si>
  <si>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</si>
  <si>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</si>
  <si>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</si>
  <si>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</si>
  <si>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</si>
  <si>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</si>
  <si>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</si>
  <si>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</si>
  <si>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</si>
  <si>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</si>
  <si>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</si>
  <si>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</si>
  <si>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</si>
  <si>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</si>
  <si>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</si>
  <si>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</si>
  <si>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</si>
  <si>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</si>
  <si>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</si>
  <si>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</si>
  <si>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</si>
  <si>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</si>
  <si>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</si>
  <si>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</si>
  <si>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</si>
  <si>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</si>
  <si>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</si>
  <si>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</si>
  <si>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</si>
  <si>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</si>
  <si>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</si>
  <si>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</si>
  <si>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</si>
  <si>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</si>
  <si>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</si>
  <si>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</si>
  <si>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</si>
  <si>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</si>
  <si>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</si>
  <si>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</si>
  <si>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</si>
  <si>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</si>
  <si>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</si>
  <si>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</si>
  <si>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</si>
  <si>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</si>
  <si>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</si>
  <si>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</si>
  <si>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</si>
  <si>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</si>
  <si>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</si>
  <si>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</si>
  <si>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</si>
  <si>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</si>
  <si>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</si>
  <si>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</si>
  <si>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</si>
  <si>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</si>
  <si>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</si>
  <si>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</si>
  <si>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</si>
  <si>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</si>
  <si>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</si>
  <si>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</si>
  <si>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</si>
  <si>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</si>
  <si>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</si>
  <si>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</si>
  <si>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</si>
  <si>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</si>
  <si>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</si>
  <si>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</si>
  <si>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</si>
  <si>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</si>
  <si>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</si>
  <si>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</si>
  <si>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</si>
  <si>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</si>
  <si>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</si>
  <si>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</si>
  <si>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</si>
  <si>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</si>
  <si>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</si>
  <si>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</si>
  <si>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</si>
  <si>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</si>
  <si>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</si>
  <si>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</si>
  <si>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</si>
  <si>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</si>
  <si>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</si>
  <si>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</si>
  <si>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</si>
  <si>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</si>
  <si>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</si>
  <si>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</si>
  <si>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</si>
  <si>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</si>
  <si>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</si>
  <si>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</si>
  <si>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</si>
  <si>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</si>
  <si>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</si>
  <si>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</si>
  <si>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</si>
  <si>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</si>
  <si>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</si>
  <si>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</si>
  <si>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</si>
  <si>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</si>
  <si>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</si>
  <si>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</si>
  <si>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</si>
  <si>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</si>
  <si>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</si>
  <si>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</si>
  <si>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</si>
  <si>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</si>
  <si>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</si>
  <si>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</si>
  <si>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</si>
  <si>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</si>
  <si>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</si>
  <si>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</si>
  <si>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</si>
  <si>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</si>
  <si>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</si>
  <si>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</si>
  <si>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</si>
  <si>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</si>
  <si>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</si>
  <si>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</si>
  <si>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</si>
  <si>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</si>
  <si>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</si>
  <si>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</si>
  <si>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</si>
  <si>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</si>
  <si>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</si>
  <si>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</si>
  <si>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</si>
  <si>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</si>
  <si>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</si>
  <si>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</si>
  <si>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</si>
  <si>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</si>
  <si>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</si>
  <si>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</si>
  <si>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</si>
  <si>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</si>
  <si>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</si>
  <si>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</si>
  <si>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</si>
  <si>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</si>
  <si>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</si>
  <si>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</si>
  <si>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</si>
  <si>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</si>
  <si>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</si>
  <si>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</si>
  <si>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</si>
  <si>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</si>
  <si>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</si>
  <si>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</si>
  <si>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</si>
  <si>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</si>
  <si>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</si>
  <si>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</si>
  <si>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</si>
  <si>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</si>
  <si>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</si>
  <si>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</si>
  <si>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</si>
  <si>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</si>
  <si>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</si>
  <si>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</si>
  <si>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</si>
  <si>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</si>
  <si>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</si>
  <si>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</si>
  <si>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</si>
  <si>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</si>
  <si>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</si>
  <si>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</si>
  <si>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</si>
  <si>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</si>
  <si>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</si>
  <si>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</si>
  <si>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</si>
  <si>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</si>
  <si>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</si>
  <si>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</si>
  <si>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</si>
  <si>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</si>
  <si>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</si>
  <si>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</si>
  <si>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</si>
  <si>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</si>
  <si>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</si>
  <si>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</si>
  <si>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</si>
  <si>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</si>
  <si>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</si>
  <si>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</si>
  <si>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</si>
  <si>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</si>
  <si>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</si>
  <si>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</si>
  <si>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</si>
  <si>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</si>
  <si>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</si>
  <si>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</si>
  <si>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</si>
  <si>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</si>
  <si>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</si>
  <si>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</si>
  <si>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</si>
  <si>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</si>
  <si>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</si>
  <si>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</si>
  <si>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</si>
  <si>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</si>
  <si>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</si>
  <si>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</si>
  <si>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</si>
  <si>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</si>
  <si>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</si>
  <si>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</si>
  <si>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</si>
  <si>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</si>
  <si>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</si>
  <si>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</si>
  <si>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</si>
  <si>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</si>
  <si>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</si>
  <si>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</si>
  <si>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</si>
  <si>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</si>
  <si>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</si>
  <si>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</si>
  <si>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</si>
  <si>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</si>
  <si>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</si>
  <si>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</si>
  <si>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</si>
  <si>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</si>
  <si>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</si>
  <si>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</si>
  <si>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</si>
  <si>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</si>
  <si>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</si>
  <si>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</si>
  <si>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</si>
  <si>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</si>
  <si>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</si>
  <si>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</si>
  <si>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</si>
  <si>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</si>
  <si>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</si>
  <si>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</si>
  <si>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</si>
  <si>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</si>
  <si>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</si>
  <si>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</si>
  <si>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</si>
  <si>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</si>
  <si>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</si>
  <si>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</si>
  <si>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</si>
  <si>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</si>
  <si>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</si>
  <si>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</si>
  <si>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</si>
  <si>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</si>
  <si>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</si>
  <si>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</si>
  <si>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</si>
  <si>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</si>
  <si>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</si>
  <si>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</si>
  <si>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</si>
  <si>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</si>
  <si>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</si>
  <si>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</si>
  <si>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</si>
  <si>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</si>
  <si>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</si>
  <si>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</si>
  <si>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</si>
  <si>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</si>
  <si>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</si>
  <si>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</si>
  <si>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</si>
  <si>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</si>
  <si>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</si>
  <si>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</si>
  <si>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</si>
  <si>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</si>
  <si>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</si>
  <si>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</si>
  <si>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</si>
  <si>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</si>
  <si>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</si>
  <si>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</si>
  <si>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</si>
  <si>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</si>
  <si>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</si>
  <si>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</si>
  <si>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</si>
  <si>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</si>
  <si>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</si>
  <si>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</si>
  <si>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</si>
  <si>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</si>
  <si>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</si>
  <si>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</si>
  <si>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</si>
  <si>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</si>
  <si>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</si>
  <si>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</si>
  <si>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</si>
  <si>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</si>
  <si>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</si>
  <si>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</si>
  <si>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</si>
  <si>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</si>
  <si>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</si>
  <si>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</si>
  <si>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</si>
  <si>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</si>
  <si>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</si>
  <si>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</si>
  <si>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</si>
  <si>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</si>
  <si>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</si>
  <si>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</si>
  <si>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</si>
  <si>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</si>
  <si>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</si>
  <si>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</si>
  <si>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</si>
  <si>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</si>
  <si>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</si>
  <si>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</si>
  <si>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</si>
  <si>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</si>
  <si>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</si>
  <si>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</si>
  <si>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</si>
  <si>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</si>
  <si>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</si>
  <si>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</si>
  <si>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</si>
  <si>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</si>
  <si>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</si>
  <si>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</si>
  <si>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</si>
  <si>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</si>
  <si>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</si>
  <si>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</si>
  <si>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</si>
  <si>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</si>
  <si>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</si>
  <si>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</si>
  <si>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</si>
  <si>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</si>
  <si>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</si>
  <si>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</si>
  <si>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</si>
  <si>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</si>
  <si>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</si>
  <si>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</si>
  <si>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</si>
  <si>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</si>
  <si>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</si>
  <si>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</si>
  <si>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</si>
  <si>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</si>
  <si>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</si>
  <si>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</si>
  <si>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</si>
  <si>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</si>
  <si>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</si>
  <si>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</si>
  <si>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</si>
  <si>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</si>
  <si>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</si>
  <si>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</si>
  <si>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</si>
  <si>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</si>
  <si>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</si>
  <si>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</si>
  <si>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</si>
  <si>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</si>
  <si>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</si>
  <si>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</si>
  <si>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</si>
  <si>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</si>
  <si>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</si>
  <si>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</si>
  <si>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</si>
  <si>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</si>
  <si>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</si>
  <si>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</si>
  <si>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</si>
  <si>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</si>
  <si>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</si>
  <si>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</si>
  <si>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</si>
  <si>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</si>
  <si>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</si>
  <si>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</si>
  <si>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</si>
  <si>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</si>
  <si>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</si>
  <si>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</si>
  <si>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</si>
  <si>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</si>
  <si>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</si>
  <si>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</si>
  <si>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</si>
  <si>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</si>
  <si>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</si>
  <si>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</si>
  <si>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</si>
  <si>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</si>
  <si>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</si>
  <si>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</si>
  <si>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</si>
  <si>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</si>
  <si>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</si>
  <si>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</si>
  <si>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</si>
  <si>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</si>
  <si>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</si>
  <si>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</si>
  <si>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</si>
  <si>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</si>
  <si>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</si>
  <si>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</si>
  <si>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</si>
  <si>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</si>
  <si>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</si>
  <si>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</si>
  <si>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</si>
  <si>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</si>
  <si>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</si>
  <si>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</si>
  <si>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</si>
  <si>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</si>
  <si>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</si>
  <si>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</si>
  <si>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</si>
  <si>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</si>
  <si>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</si>
  <si>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</si>
  <si>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</si>
  <si>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</si>
  <si>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</si>
  <si>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</si>
  <si>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</si>
  <si>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</si>
  <si>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</si>
  <si>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</si>
  <si>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</si>
  <si>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</si>
  <si>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</si>
  <si>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</si>
  <si>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</si>
  <si>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</si>
  <si>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</si>
  <si>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</si>
  <si>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</si>
  <si>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</si>
  <si>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</si>
  <si>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</si>
  <si>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</si>
  <si>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</si>
  <si>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</si>
  <si>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</si>
  <si>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</si>
  <si>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</si>
  <si>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</si>
  <si>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</si>
  <si>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</si>
  <si>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</si>
  <si>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</si>
  <si>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</si>
  <si>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</si>
  <si>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</si>
  <si>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</si>
  <si>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</si>
  <si>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</si>
  <si>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</si>
  <si>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</si>
  <si>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</si>
  <si>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</si>
  <si>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</si>
  <si>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</si>
  <si>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</si>
  <si>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</si>
  <si>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</si>
  <si>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</si>
  <si>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</si>
  <si>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</si>
  <si>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</si>
  <si>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</si>
  <si>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</si>
  <si>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</si>
  <si>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</si>
  <si>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</si>
  <si>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</si>
  <si>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</si>
  <si>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</si>
  <si>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</si>
  <si>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</si>
  <si>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</si>
  <si>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</si>
  <si>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</si>
  <si>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</si>
  <si>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</si>
  <si>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</si>
  <si>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</si>
  <si>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</si>
  <si>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</si>
  <si>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</si>
  <si>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</si>
  <si>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</si>
  <si>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</si>
  <si>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</si>
  <si>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</si>
  <si>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</si>
  <si>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</si>
  <si>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</si>
  <si>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</si>
  <si>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</si>
  <si>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</si>
  <si>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</si>
  <si>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</si>
  <si>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</si>
  <si>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</si>
  <si>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</si>
  <si>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</si>
  <si>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</si>
  <si>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</si>
  <si>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</si>
  <si>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</si>
  <si>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</si>
  <si>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</si>
  <si>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</si>
  <si>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</si>
  <si>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</si>
  <si>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</si>
  <si>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</si>
  <si>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</si>
  <si>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</si>
  <si>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</si>
  <si>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</si>
  <si>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</si>
  <si>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</si>
  <si>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</si>
  <si>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</si>
  <si>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</si>
  <si>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</si>
  <si>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</si>
  <si>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</si>
  <si>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</si>
  <si>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</si>
  <si>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</si>
  <si>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</si>
  <si>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</si>
  <si>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</si>
  <si>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</si>
  <si>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</si>
  <si>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</si>
  <si>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</si>
  <si>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</si>
  <si>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</si>
  <si>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</si>
  <si>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</si>
  <si>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</si>
  <si>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</si>
  <si>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</si>
  <si>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</si>
  <si>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</si>
  <si>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</si>
  <si>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</si>
  <si>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</si>
  <si>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</si>
  <si>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</si>
  <si>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</si>
  <si>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</si>
  <si>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</si>
  <si>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</si>
  <si>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</si>
  <si>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</si>
  <si>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</si>
  <si>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</si>
  <si>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</si>
  <si>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</si>
  <si>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</si>
  <si>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</si>
  <si>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</si>
  <si>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</si>
  <si>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</si>
  <si>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</si>
  <si>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</si>
  <si>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</si>
  <si>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</si>
  <si>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</si>
  <si>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</si>
  <si>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</si>
  <si>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</si>
  <si>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</si>
  <si>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</si>
  <si>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</si>
  <si>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</si>
  <si>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</si>
  <si>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</si>
  <si>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</si>
  <si>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</si>
  <si>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</si>
  <si>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</si>
  <si>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</si>
  <si>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</si>
  <si>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</si>
  <si>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</si>
  <si>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</si>
  <si>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</si>
  <si>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</si>
  <si>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</si>
  <si>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</si>
  <si>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</si>
  <si>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</si>
  <si>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</si>
  <si>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</si>
  <si>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</si>
  <si>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</si>
  <si>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</si>
  <si>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</si>
  <si>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</si>
  <si>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</si>
  <si>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</si>
  <si>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</si>
  <si>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</si>
  <si>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</si>
  <si>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</si>
  <si>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</si>
  <si>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</si>
  <si>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</si>
  <si>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</si>
  <si>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</si>
  <si>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</si>
  <si>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</si>
  <si>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</si>
  <si>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</si>
  <si>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</si>
  <si>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</si>
  <si>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</si>
  <si>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</si>
  <si>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</si>
  <si>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</si>
  <si>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</si>
  <si>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</si>
  <si>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</si>
  <si>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</si>
  <si>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</si>
  <si>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</si>
  <si>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</si>
  <si>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</si>
  <si>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</si>
  <si>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</si>
  <si>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</si>
  <si>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</si>
  <si>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</si>
  <si>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</si>
  <si>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</si>
  <si>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</si>
  <si>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</si>
  <si>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</si>
  <si>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</si>
  <si>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</si>
  <si>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</si>
  <si>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</si>
  <si>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</si>
  <si>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</si>
  <si>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</si>
  <si>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</si>
  <si>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</si>
  <si>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</si>
  <si>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</si>
  <si>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</si>
  <si>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</si>
  <si>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</si>
  <si>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</si>
  <si>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</si>
  <si>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</si>
  <si>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</si>
  <si>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</si>
  <si>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</si>
  <si>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</si>
  <si>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</si>
  <si>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</si>
  <si>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</si>
  <si>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</si>
  <si>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</si>
  <si>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</si>
  <si>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</si>
  <si>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</si>
  <si>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</si>
  <si>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</si>
  <si>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</si>
  <si>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</si>
  <si>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</si>
  <si>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</si>
  <si>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</si>
  <si>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</si>
  <si>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</si>
  <si>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</si>
  <si>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</si>
  <si>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</si>
  <si>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</si>
  <si>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</si>
  <si>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</si>
  <si>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</si>
  <si>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</si>
  <si>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</si>
  <si>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</si>
  <si>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</si>
  <si>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</si>
  <si>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</si>
  <si>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</si>
  <si>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</si>
  <si>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</si>
  <si>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</si>
  <si>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</si>
  <si>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</si>
  <si>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</si>
  <si>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</si>
  <si>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</si>
  <si>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</si>
  <si>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</si>
  <si>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</si>
  <si>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</si>
  <si>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</si>
  <si>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</si>
  <si>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</si>
  <si>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</si>
  <si>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</si>
  <si>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</si>
  <si>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</si>
  <si>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</si>
  <si>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</si>
  <si>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</si>
  <si>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</si>
  <si>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</si>
  <si>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</si>
  <si>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</si>
  <si>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</si>
  <si>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</si>
  <si>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</si>
  <si>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</si>
  <si>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</si>
  <si>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</si>
  <si>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</si>
  <si>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</si>
  <si>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</si>
  <si>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</si>
  <si>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</si>
  <si>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</si>
  <si>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</si>
  <si>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</si>
  <si>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</si>
  <si>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</si>
  <si>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</si>
  <si>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</si>
  <si>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</si>
  <si>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</si>
  <si>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</si>
  <si>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</si>
  <si>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</si>
  <si>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</si>
  <si>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</si>
  <si>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</si>
  <si>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</si>
  <si>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</si>
  <si>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</si>
  <si>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</si>
  <si>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</si>
  <si>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</si>
  <si>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</si>
  <si>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</si>
  <si>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</si>
  <si>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</si>
  <si>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</si>
  <si>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</si>
  <si>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</si>
  <si>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</si>
  <si>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</si>
  <si>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</si>
  <si>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</si>
  <si>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</si>
  <si>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</si>
  <si>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</si>
  <si>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</si>
  <si>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</si>
  <si>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</si>
  <si>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</si>
  <si>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</si>
  <si>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</si>
  <si>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</si>
  <si>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</si>
  <si>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</si>
  <si>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</si>
  <si>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</si>
  <si>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</si>
  <si>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</si>
  <si>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</si>
  <si>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</si>
  <si>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</si>
  <si>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</si>
  <si>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</si>
  <si>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</si>
  <si>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</si>
  <si>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</si>
  <si>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</si>
  <si>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</si>
  <si>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</si>
  <si>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</si>
  <si>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</si>
  <si>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</si>
  <si>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</si>
  <si>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</si>
  <si>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</si>
  <si>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</si>
  <si>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</si>
  <si>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</si>
  <si>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</si>
  <si>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</si>
  <si>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</si>
  <si>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</si>
  <si>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</si>
  <si>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</si>
  <si>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</si>
  <si>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</si>
  <si>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</si>
  <si>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</si>
  <si>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</si>
  <si>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</si>
  <si>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</si>
  <si>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</si>
  <si>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</si>
  <si>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</si>
  <si>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</si>
  <si>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</si>
  <si>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</si>
  <si>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</si>
  <si>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</si>
  <si>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</si>
  <si>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</si>
  <si>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</si>
  <si>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</si>
  <si>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</si>
  <si>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</si>
  <si>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</si>
  <si>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</si>
  <si>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</si>
  <si>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</si>
  <si>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</si>
  <si>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</si>
  <si>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</si>
  <si>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</si>
  <si>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</si>
  <si>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</si>
  <si>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</si>
  <si>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</si>
  <si>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</si>
  <si>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</si>
  <si>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</si>
  <si>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</si>
  <si>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</si>
  <si>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</si>
  <si>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</si>
  <si>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</si>
  <si>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</si>
  <si>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</si>
  <si>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</si>
  <si>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</si>
  <si>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</si>
  <si>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</si>
  <si>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</si>
  <si>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</si>
  <si>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</si>
  <si>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</si>
  <si>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</si>
  <si>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</si>
  <si>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</si>
  <si>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</si>
  <si>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</si>
  <si>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</si>
  <si>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</si>
  <si>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</si>
  <si>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</si>
  <si>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</si>
  <si>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</si>
  <si>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</si>
  <si>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</si>
  <si>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</si>
  <si>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</si>
  <si>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</si>
  <si>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</si>
  <si>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</si>
  <si>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</si>
  <si>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</si>
  <si>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</si>
  <si>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</si>
  <si>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</si>
  <si>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</si>
  <si>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</si>
  <si>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</si>
  <si>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</si>
  <si>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</si>
  <si>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</si>
  <si>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</si>
  <si>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</si>
  <si>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</si>
  <si>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</si>
  <si>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</si>
  <si>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</si>
  <si>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</si>
  <si>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</si>
  <si>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</si>
  <si>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</si>
  <si>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</si>
  <si>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</si>
  <si>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</si>
  <si>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</si>
  <si>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</si>
  <si>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</si>
  <si>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</si>
  <si>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</si>
  <si>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</si>
  <si>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</si>
  <si>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</si>
  <si>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</si>
  <si>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</si>
  <si>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</si>
  <si>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</si>
  <si>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</si>
  <si>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</si>
  <si>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</si>
  <si>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</si>
  <si>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</si>
  <si>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</si>
  <si>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</si>
  <si>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</si>
  <si>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</si>
  <si>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</si>
  <si>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</si>
  <si>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</si>
  <si>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</si>
  <si>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</si>
  <si>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</si>
  <si>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</si>
  <si>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</si>
  <si>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</si>
  <si>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</si>
  <si>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</si>
  <si>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</si>
  <si>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</si>
  <si>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</si>
  <si>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</si>
  <si>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</si>
  <si>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</si>
  <si>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</si>
  <si>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</si>
  <si>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</si>
  <si>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</si>
  <si>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</si>
  <si>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</si>
  <si>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</si>
  <si>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</si>
  <si>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</si>
  <si>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</si>
  <si>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</si>
  <si>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</si>
  <si>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</si>
  <si>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</si>
  <si>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</si>
  <si>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</si>
  <si>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</si>
  <si>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</si>
  <si>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</si>
  <si>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</si>
  <si>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</si>
  <si>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</si>
  <si>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</si>
  <si>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</si>
  <si>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</si>
  <si>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</si>
  <si>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</si>
  <si>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</si>
  <si>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</si>
  <si>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</si>
  <si>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</si>
  <si>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</si>
  <si>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</si>
  <si>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</si>
  <si>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</si>
  <si>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</si>
  <si>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</si>
  <si>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</si>
  <si>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</si>
  <si>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</si>
  <si>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</si>
  <si>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</si>
  <si>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</si>
  <si>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</si>
  <si>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</si>
  <si>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</si>
  <si>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</si>
  <si>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</si>
  <si>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</si>
  <si>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</si>
  <si>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</si>
  <si>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</si>
  <si>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</si>
  <si>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</si>
  <si>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</si>
  <si>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</si>
  <si>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</si>
  <si>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</si>
  <si>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</si>
  <si>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</si>
  <si>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</si>
  <si>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</si>
  <si>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</si>
  <si>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</si>
  <si>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</si>
  <si>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</si>
  <si>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</si>
  <si>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</si>
  <si>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</si>
  <si>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</si>
  <si>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</si>
  <si>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</si>
  <si>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</si>
  <si>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</si>
  <si>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</si>
  <si>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</si>
  <si>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</si>
  <si>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</si>
  <si>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</si>
  <si>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</si>
  <si>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</si>
  <si>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</si>
  <si>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</si>
  <si>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</si>
  <si>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</si>
  <si>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</si>
  <si>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</si>
  <si>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</si>
  <si>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</si>
  <si>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</si>
  <si>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</si>
  <si>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</si>
  <si>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</si>
  <si>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</si>
  <si>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</si>
  <si>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</si>
  <si>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</si>
  <si>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</si>
  <si>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</si>
  <si>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</si>
  <si>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</si>
  <si>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</si>
  <si>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</si>
  <si>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</si>
  <si>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</si>
  <si>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</si>
  <si>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</si>
  <si>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</si>
  <si>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</si>
  <si>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</si>
  <si>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</si>
  <si>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</si>
  <si>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</si>
  <si>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</si>
  <si>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</si>
  <si>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</si>
  <si>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</si>
  <si>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</si>
  <si>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</si>
  <si>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</si>
  <si>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</si>
  <si>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</si>
  <si>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</si>
  <si>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</si>
  <si>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</si>
  <si>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</si>
  <si>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</si>
  <si>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</si>
  <si>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</si>
  <si>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</si>
  <si>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</si>
  <si>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</si>
  <si>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</si>
  <si>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</si>
  <si>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</si>
  <si>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</si>
  <si>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</si>
  <si>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</si>
  <si>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</si>
  <si>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</si>
  <si>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</si>
  <si>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</si>
  <si>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</si>
  <si>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</si>
  <si>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</si>
  <si>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</si>
  <si>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</si>
  <si>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</si>
  <si>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</si>
  <si>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</si>
  <si>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</si>
  <si>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</si>
  <si>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</si>
  <si>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</si>
  <si>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</si>
  <si>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</si>
  <si>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</si>
  <si>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</si>
  <si>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</si>
  <si>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</si>
  <si>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</si>
  <si>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</si>
  <si>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</si>
  <si>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</si>
  <si>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</si>
  <si>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</si>
  <si>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</si>
  <si>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</si>
  <si>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</si>
  <si>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</si>
  <si>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</si>
  <si>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</si>
  <si>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</si>
  <si>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</si>
  <si>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</si>
  <si>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</si>
  <si>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</si>
  <si>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</si>
  <si>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</si>
  <si>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</si>
  <si>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</si>
  <si>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</si>
  <si>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</si>
  <si>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</si>
  <si>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</si>
  <si>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</si>
  <si>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</si>
  <si>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</si>
  <si>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</si>
  <si>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</si>
  <si>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</si>
  <si>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</si>
  <si>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</si>
  <si>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</si>
  <si>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</si>
  <si>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</si>
  <si>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</si>
  <si>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</si>
  <si>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</si>
  <si>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</si>
  <si>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</si>
  <si>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</si>
  <si>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</si>
  <si>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</si>
  <si>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</si>
  <si>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</si>
  <si>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</si>
  <si>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</si>
  <si>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</si>
  <si>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</si>
  <si>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</si>
  <si>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</si>
  <si>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</si>
  <si>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</si>
  <si>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</si>
  <si>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</si>
  <si>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</si>
  <si>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</si>
  <si>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</si>
  <si>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</si>
  <si>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</si>
  <si>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</si>
  <si>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</si>
  <si>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</si>
  <si>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</si>
  <si>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</si>
  <si>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</si>
  <si>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</si>
  <si>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</si>
  <si>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</si>
  <si>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</si>
  <si>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</si>
  <si>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</si>
  <si>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</si>
  <si>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</si>
  <si>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</si>
  <si>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</si>
  <si>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</si>
  <si>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</si>
  <si>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</si>
  <si>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</si>
  <si>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</si>
  <si>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</si>
  <si>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</si>
  <si>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</si>
  <si>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</si>
  <si>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</si>
  <si>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</si>
  <si>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</si>
  <si>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</si>
  <si>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</si>
  <si>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</si>
  <si>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</si>
  <si>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</si>
  <si>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</si>
  <si>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</si>
  <si>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</si>
  <si>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</si>
  <si>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</si>
  <si>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</si>
  <si>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</si>
  <si>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</si>
  <si>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</si>
  <si>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</si>
  <si>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</si>
  <si>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</si>
  <si>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</si>
  <si>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</si>
  <si>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</si>
  <si>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</si>
  <si>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</si>
  <si>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</si>
  <si>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</si>
  <si>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</si>
  <si>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</si>
  <si>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</si>
  <si>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</si>
  <si>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</si>
  <si>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</si>
  <si>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</si>
  <si>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</si>
  <si>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</si>
  <si>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</si>
  <si>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</si>
  <si>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</si>
  <si>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</si>
  <si>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</si>
  <si>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</si>
  <si>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</si>
  <si>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</si>
  <si>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</si>
  <si>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</si>
  <si>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</si>
  <si>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</si>
  <si>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</si>
  <si>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</si>
  <si>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</si>
  <si>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</si>
  <si>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</si>
  <si>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</si>
  <si>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</si>
  <si>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</si>
  <si>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</si>
  <si>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</si>
  <si>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</si>
  <si>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</si>
  <si>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</si>
  <si>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</si>
  <si>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</si>
  <si>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</si>
  <si>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</si>
  <si>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</si>
  <si>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</si>
  <si>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</si>
  <si>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</si>
  <si>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</si>
  <si>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</si>
  <si>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</si>
  <si>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</si>
  <si>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</si>
  <si>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</si>
  <si>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</si>
  <si>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</si>
  <si>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</si>
  <si>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</si>
  <si>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</si>
  <si>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</si>
  <si>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</si>
  <si>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</si>
  <si>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</si>
  <si>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</si>
  <si>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</si>
  <si>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</si>
  <si>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</si>
  <si>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</si>
  <si>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</si>
  <si>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</si>
  <si>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</si>
  <si>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</si>
  <si>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</si>
  <si>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</si>
  <si>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</si>
  <si>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</si>
  <si>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</si>
  <si>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</si>
  <si>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</si>
  <si>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</si>
  <si>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</si>
  <si>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</si>
  <si>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</si>
  <si>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</si>
  <si>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</si>
  <si>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</si>
  <si>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</si>
  <si>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</si>
  <si>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</si>
  <si>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</si>
  <si>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</si>
  <si>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</si>
  <si>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</si>
  <si>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</si>
  <si>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</si>
  <si>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</si>
  <si>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</si>
  <si>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</si>
  <si>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</si>
  <si>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</si>
  <si>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</si>
  <si>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</si>
  <si>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</si>
  <si>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</si>
  <si>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</si>
  <si>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</si>
  <si>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</si>
  <si>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</si>
  <si>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</si>
  <si>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</si>
  <si>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</si>
  <si>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</si>
  <si>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</si>
  <si>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</si>
  <si>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</si>
  <si>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</si>
  <si>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</si>
  <si>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</si>
  <si>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</si>
  <si>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</si>
  <si>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</si>
  <si>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</si>
  <si>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</si>
  <si>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</si>
  <si>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</si>
  <si>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</si>
  <si>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</si>
  <si>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</si>
  <si>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</si>
  <si>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</si>
  <si>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</si>
  <si>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</si>
  <si>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</si>
  <si>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</si>
  <si>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</si>
  <si>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</si>
  <si>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</si>
  <si>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</si>
  <si>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</si>
  <si>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</si>
  <si>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</si>
  <si>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</si>
  <si>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</si>
  <si>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</si>
  <si>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</si>
  <si>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</si>
  <si>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</si>
  <si>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</si>
  <si>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</si>
  <si>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</si>
  <si>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</si>
  <si>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</si>
  <si>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</si>
  <si>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</si>
  <si>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</si>
  <si>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</si>
  <si>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</si>
  <si>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</si>
  <si>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</si>
  <si>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</si>
  <si>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</si>
  <si>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</si>
  <si>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</si>
  <si>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</si>
  <si>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</si>
  <si>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</si>
  <si>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</si>
  <si>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</si>
  <si>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</si>
  <si>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</si>
  <si>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</si>
  <si>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</si>
  <si>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</si>
  <si>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</si>
  <si>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</si>
  <si>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</si>
  <si>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</si>
  <si>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</si>
  <si>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</si>
  <si>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</si>
  <si>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</si>
  <si>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</si>
  <si>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</si>
  <si>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</si>
  <si>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</si>
  <si>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</si>
  <si>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</si>
  <si>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</si>
  <si>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</si>
  <si>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</si>
  <si>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</si>
  <si>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</si>
  <si>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</si>
  <si>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</si>
  <si>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</si>
  <si>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</si>
  <si>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</si>
  <si>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</si>
  <si>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</si>
  <si>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</si>
  <si>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</si>
  <si>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</si>
  <si>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</si>
  <si>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</si>
  <si>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</si>
  <si>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</si>
  <si>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</si>
  <si>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</si>
  <si>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</si>
  <si>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</si>
  <si>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</si>
  <si>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</si>
  <si>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</si>
  <si>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</si>
  <si>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</si>
  <si>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</si>
  <si>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</si>
  <si>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</si>
  <si>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</si>
  <si>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</si>
  <si>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</si>
  <si>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</si>
  <si>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</si>
  <si>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</si>
  <si>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</si>
  <si>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</si>
  <si>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</si>
  <si>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</si>
  <si>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</si>
  <si>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</si>
  <si>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</si>
  <si>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</si>
  <si>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</si>
  <si>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</si>
  <si>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</si>
  <si>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</si>
  <si>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</si>
  <si>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</si>
  <si>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</si>
  <si>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</si>
  <si>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</si>
  <si>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</si>
  <si>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</si>
  <si>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</si>
  <si>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</si>
  <si>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</si>
  <si>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</si>
  <si>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</si>
  <si>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</si>
  <si>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</si>
  <si>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</si>
  <si>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</si>
  <si>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</si>
  <si>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</si>
  <si>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</si>
  <si>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</si>
  <si>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</si>
  <si>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</si>
  <si>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</si>
  <si>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</si>
  <si>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</si>
  <si>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</si>
  <si>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</si>
  <si>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</si>
  <si>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</si>
  <si>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</si>
  <si>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</si>
  <si>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</si>
  <si>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</si>
  <si>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</si>
  <si>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</si>
  <si>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</si>
  <si>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</si>
  <si>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</si>
  <si>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</si>
  <si>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</si>
  <si>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</si>
  <si>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</si>
  <si>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</si>
  <si>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</si>
  <si>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</si>
  <si>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</si>
  <si>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</si>
  <si>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</si>
  <si>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</si>
  <si>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</si>
  <si>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</si>
  <si>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</si>
  <si>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</si>
  <si>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</si>
  <si>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</si>
  <si>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</si>
  <si>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</si>
  <si>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</si>
  <si>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</si>
  <si>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</si>
  <si>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</si>
  <si>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</si>
  <si>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</si>
  <si>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</si>
  <si>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</si>
  <si>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</si>
  <si>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</si>
  <si>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</si>
  <si>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</si>
  <si>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</si>
  <si>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</si>
  <si>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</si>
  <si>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</si>
  <si>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</si>
  <si>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</si>
  <si>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</si>
  <si>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</si>
  <si>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</si>
  <si>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</si>
  <si>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</si>
  <si>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</si>
  <si>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</si>
  <si>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</si>
  <si>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</si>
  <si>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</si>
  <si>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</si>
  <si>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</si>
  <si>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</si>
  <si>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</si>
  <si>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</si>
  <si>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</si>
  <si>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</si>
  <si>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</si>
  <si>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</si>
  <si>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</si>
  <si>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</si>
  <si>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</si>
  <si>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</si>
  <si>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</si>
  <si>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</si>
  <si>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</si>
  <si>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</si>
  <si>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</si>
  <si>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</si>
  <si>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</si>
  <si>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</si>
  <si>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</si>
  <si>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</si>
  <si>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</si>
  <si>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</si>
  <si>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</si>
  <si>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</si>
  <si>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</si>
  <si>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</si>
  <si>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</si>
  <si>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</si>
  <si>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</si>
  <si>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</si>
  <si>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</si>
  <si>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</si>
  <si>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</si>
  <si>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</si>
  <si>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</si>
  <si>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</si>
  <si>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</si>
  <si>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</si>
  <si>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</si>
  <si>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</si>
  <si>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</si>
  <si>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</si>
  <si>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</si>
  <si>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</si>
  <si>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</si>
  <si>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</si>
  <si>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</si>
  <si>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</si>
  <si>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</si>
  <si>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</si>
  <si>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</si>
  <si>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</si>
  <si>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</si>
  <si>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</si>
  <si>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</si>
  <si>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</si>
  <si>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</si>
  <si>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</si>
  <si>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</si>
  <si>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</si>
  <si>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</si>
  <si>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</si>
  <si>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</si>
  <si>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</si>
  <si>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</si>
  <si>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</si>
  <si>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</si>
  <si>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</si>
  <si>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</si>
  <si>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</si>
  <si>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</si>
  <si>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</si>
  <si>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</si>
  <si>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</si>
  <si>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</si>
  <si>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</si>
  <si>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</si>
  <si>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</si>
  <si>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</si>
  <si>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</si>
  <si>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</si>
  <si>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</si>
  <si>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</si>
  <si>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</si>
  <si>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</si>
  <si>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</si>
  <si>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</si>
  <si>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</si>
  <si>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</si>
  <si>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</si>
  <si>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</si>
  <si>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</si>
  <si>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</si>
  <si>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</si>
  <si>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</si>
  <si>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</si>
  <si>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</si>
  <si>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</si>
  <si>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</si>
  <si>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</si>
  <si>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</si>
  <si>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</si>
  <si>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</si>
  <si>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</si>
  <si>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</si>
  <si>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</si>
  <si>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</si>
  <si>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</si>
  <si>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</si>
  <si>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</si>
  <si>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</si>
  <si>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</si>
  <si>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</si>
  <si>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</si>
  <si>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</si>
  <si>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</si>
  <si>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</si>
  <si>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</si>
  <si>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</si>
  <si>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</si>
  <si>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</si>
  <si>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</si>
  <si>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</si>
  <si>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</si>
  <si>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</si>
  <si>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</si>
  <si>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</si>
  <si>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</si>
  <si>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</si>
  <si>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</si>
  <si>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</si>
  <si>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</si>
  <si>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</si>
  <si>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</si>
  <si>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</si>
  <si>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</si>
  <si>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</si>
  <si>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</si>
  <si>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</si>
  <si>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</si>
  <si>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</si>
  <si>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</si>
  <si>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</si>
  <si>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</si>
  <si>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</si>
  <si>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</si>
  <si>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</si>
  <si>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</si>
  <si>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</si>
  <si>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</si>
  <si>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</si>
  <si>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</si>
  <si>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</si>
  <si>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</si>
  <si>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</si>
  <si>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</si>
  <si>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</si>
  <si>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</si>
  <si>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</si>
  <si>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</si>
  <si>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</si>
  <si>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</si>
  <si>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</si>
  <si>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</si>
  <si>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</si>
  <si>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</si>
  <si>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</si>
  <si>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</si>
  <si>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</si>
  <si>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</si>
  <si>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</si>
  <si>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</si>
  <si>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</si>
  <si>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</si>
  <si>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</si>
  <si>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</si>
  <si>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</si>
  <si>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</si>
  <si>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</si>
  <si>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</si>
  <si>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</si>
  <si>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</si>
  <si>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</si>
  <si>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</si>
  <si>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</si>
  <si>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</si>
  <si>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</si>
  <si>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</si>
  <si>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</si>
  <si>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</si>
  <si>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</si>
  <si>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</si>
  <si>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</si>
  <si>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</si>
  <si>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</si>
  <si>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</si>
  <si>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</si>
  <si>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</si>
  <si>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</si>
  <si>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</si>
  <si>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</si>
  <si>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</si>
  <si>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</si>
  <si>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</si>
  <si>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</si>
  <si>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</si>
  <si>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</si>
  <si>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</si>
  <si>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</si>
  <si>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</si>
  <si>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</si>
  <si>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</si>
  <si>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</si>
  <si>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</si>
  <si>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</si>
  <si>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</si>
  <si>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</si>
  <si>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</si>
  <si>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</si>
  <si>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</si>
  <si>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</si>
  <si>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</si>
  <si>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</si>
  <si>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</si>
  <si>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</si>
  <si>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</si>
  <si>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</si>
  <si>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</si>
  <si>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</si>
  <si>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</si>
  <si>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</si>
  <si>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</si>
  <si>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</si>
  <si>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</si>
  <si>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</si>
  <si>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</si>
  <si>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</si>
  <si>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</si>
  <si>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</si>
  <si>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</si>
  <si>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</si>
  <si>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</si>
  <si>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</si>
  <si>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</si>
  <si>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</si>
  <si>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</si>
  <si>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</si>
  <si>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</si>
  <si>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</si>
  <si>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</si>
  <si>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</si>
  <si>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</si>
  <si>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</si>
  <si>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</si>
  <si>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</si>
  <si>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</si>
  <si>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</si>
  <si>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</si>
  <si>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</si>
  <si>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</si>
  <si>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</si>
  <si>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</si>
  <si>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</si>
  <si>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</si>
  <si>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</si>
  <si>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</si>
  <si>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</si>
  <si>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</si>
  <si>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</si>
  <si>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</si>
  <si>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</si>
  <si>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</si>
  <si>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</si>
  <si>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</si>
  <si>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</si>
  <si>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</si>
  <si>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</si>
  <si>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</si>
  <si>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</si>
  <si>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</si>
  <si>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</si>
  <si>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</si>
  <si>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</si>
  <si>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</si>
  <si>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</si>
  <si>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</si>
  <si>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</si>
  <si>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</si>
  <si>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</si>
  <si>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</si>
  <si>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</si>
  <si>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</si>
  <si>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</si>
  <si>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</si>
  <si>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</si>
  <si>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</si>
  <si>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</si>
  <si>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</si>
  <si>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</si>
  <si>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</si>
  <si>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</si>
  <si>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</si>
  <si>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</si>
  <si>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</si>
  <si>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</si>
  <si>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</si>
  <si>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</si>
  <si>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</si>
  <si>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</si>
  <si>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</si>
  <si>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</si>
  <si>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</si>
  <si>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</si>
  <si>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</si>
  <si>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</si>
  <si>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</si>
  <si>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</si>
  <si>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</si>
  <si>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</si>
  <si>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</si>
  <si>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</si>
  <si>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</si>
  <si>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</si>
  <si>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</si>
  <si>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</si>
  <si>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</si>
  <si>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</si>
  <si>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</si>
  <si>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</si>
  <si>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</si>
  <si>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</si>
  <si>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</si>
  <si>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</si>
  <si>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</si>
  <si>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</si>
  <si>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</si>
  <si>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</si>
  <si>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</si>
  <si>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</si>
  <si>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</si>
  <si>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</si>
  <si>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</si>
  <si>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</si>
  <si>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</si>
  <si>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</si>
  <si>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</si>
  <si>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</si>
  <si>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</si>
  <si>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</si>
  <si>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</si>
  <si>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</si>
  <si>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</si>
  <si>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</si>
  <si>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</si>
  <si>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</si>
  <si>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</si>
  <si>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</si>
  <si>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</si>
  <si>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</si>
  <si>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</si>
  <si>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</si>
  <si>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</si>
  <si>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</si>
  <si>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</si>
  <si>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</si>
  <si>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</si>
  <si>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</si>
  <si>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</si>
  <si>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</si>
  <si>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</si>
  <si>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</si>
  <si>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</si>
  <si>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</si>
  <si>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</si>
  <si>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</si>
  <si>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</si>
  <si>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</si>
  <si>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</si>
  <si>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</si>
  <si>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</si>
  <si>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</si>
  <si>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</si>
  <si>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</si>
  <si>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</si>
  <si>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</si>
  <si>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</si>
  <si>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</si>
  <si>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</si>
  <si>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</si>
  <si>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</si>
  <si>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</si>
  <si>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</si>
  <si>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</si>
  <si>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</si>
  <si>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</si>
  <si>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</si>
  <si>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</si>
  <si>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</si>
  <si>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</si>
  <si>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</si>
  <si>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</si>
  <si>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</si>
  <si>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</si>
  <si>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</si>
  <si>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</si>
  <si>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</si>
  <si>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</si>
  <si>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</si>
  <si>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</si>
  <si>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</si>
  <si>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</si>
  <si>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</si>
  <si>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</si>
  <si>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</si>
  <si>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</si>
  <si>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</si>
  <si>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</si>
  <si>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</si>
  <si>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</si>
  <si>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</si>
  <si>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</si>
  <si>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</si>
  <si>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</si>
  <si>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</si>
  <si>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</si>
  <si>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</si>
  <si>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</si>
  <si>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</si>
  <si>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</si>
  <si>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</si>
  <si>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</si>
  <si>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</si>
  <si>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</si>
  <si>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</si>
  <si>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</si>
  <si>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</si>
  <si>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</si>
  <si>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</si>
  <si>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</si>
  <si>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</si>
  <si>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</si>
  <si>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</si>
  <si>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</si>
  <si>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</si>
  <si>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</si>
  <si>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</si>
  <si>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</si>
  <si>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</si>
  <si>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</si>
  <si>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</si>
  <si>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</si>
  <si>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</si>
  <si>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</si>
  <si>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</si>
  <si>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</si>
  <si>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</si>
  <si>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</si>
  <si>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</si>
  <si>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</si>
  <si>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</si>
  <si>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</si>
  <si>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</si>
  <si>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</si>
  <si>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</si>
  <si>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</si>
  <si>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</si>
  <si>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</si>
  <si>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</si>
  <si>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</si>
  <si>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</si>
  <si>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</si>
  <si>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</si>
  <si>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</si>
  <si>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</si>
  <si>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</si>
  <si>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</si>
  <si>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</si>
  <si>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</si>
  <si>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</si>
  <si>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</si>
  <si>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</si>
  <si>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</si>
  <si>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</si>
  <si>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</si>
  <si>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</si>
  <si>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</si>
  <si>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</si>
  <si>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</si>
  <si>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</si>
  <si>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</si>
  <si>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</si>
  <si>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</si>
  <si>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</si>
  <si>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</si>
  <si>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</si>
  <si>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</si>
  <si>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</si>
  <si>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</si>
  <si>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</si>
  <si>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</si>
  <si>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</si>
  <si>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</si>
  <si>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</si>
  <si>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</si>
  <si>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</si>
  <si>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</si>
  <si>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</si>
  <si>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</si>
  <si>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</si>
  <si>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</si>
  <si>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</si>
  <si>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</si>
  <si>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</si>
  <si>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</si>
  <si>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</si>
  <si>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</si>
  <si>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</si>
  <si>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</si>
  <si>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</si>
  <si>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</si>
  <si>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</si>
  <si>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</si>
  <si>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</si>
  <si>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</si>
  <si>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</si>
  <si>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</si>
  <si>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</si>
  <si>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</si>
  <si>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</si>
  <si>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</si>
  <si>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</si>
  <si>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</si>
  <si>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</si>
  <si>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</si>
  <si>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</si>
  <si>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</si>
  <si>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</si>
  <si>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</si>
  <si>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</si>
  <si>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</si>
  <si>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</si>
  <si>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</si>
  <si>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</si>
  <si>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</si>
  <si>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</si>
  <si>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</si>
  <si>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</si>
  <si>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</si>
  <si>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</si>
  <si>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</si>
  <si>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</si>
  <si>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</si>
  <si>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</si>
  <si>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</si>
  <si>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</si>
  <si>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</si>
  <si>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</si>
  <si>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</si>
  <si>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</si>
  <si>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</si>
  <si>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</si>
  <si>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</si>
  <si>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</si>
  <si>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</si>
  <si>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</si>
  <si>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</si>
  <si>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</si>
  <si>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</si>
  <si>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</si>
  <si>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</si>
  <si>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</si>
  <si>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</si>
  <si>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</si>
  <si>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</si>
  <si>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</si>
  <si>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</si>
  <si>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</si>
  <si>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</si>
  <si>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</si>
  <si>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</si>
  <si>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</si>
  <si>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</si>
  <si>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</si>
  <si>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</si>
  <si>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</si>
  <si>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</si>
  <si>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</si>
  <si>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</si>
  <si>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</si>
  <si>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</si>
  <si>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</si>
  <si>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</si>
  <si>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</si>
  <si>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</si>
  <si>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</si>
  <si>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</si>
  <si>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</si>
  <si>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</si>
  <si>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</si>
  <si>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</si>
  <si>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</si>
  <si>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</si>
  <si>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</si>
  <si>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</si>
  <si>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</si>
  <si>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</si>
  <si>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</si>
  <si>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</si>
  <si>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</si>
  <si>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</si>
  <si>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</si>
  <si>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</si>
  <si>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</si>
  <si>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</si>
  <si>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</si>
  <si>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</si>
  <si>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</si>
  <si>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</si>
  <si>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</si>
  <si>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</si>
  <si>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</si>
  <si>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</si>
  <si>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</si>
  <si>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</si>
  <si>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</si>
  <si>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</si>
  <si>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</si>
  <si>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</si>
  <si>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</si>
  <si>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</si>
  <si>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</si>
  <si>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</si>
  <si>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</si>
  <si>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</si>
  <si>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</si>
  <si>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</si>
  <si>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</si>
  <si>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</si>
  <si>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</si>
  <si>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</si>
  <si>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</si>
  <si>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</si>
  <si>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</si>
  <si>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</si>
  <si>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</si>
  <si>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</si>
  <si>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</si>
  <si>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</si>
  <si>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</si>
  <si>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</si>
  <si>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</si>
  <si>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</si>
  <si>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</si>
  <si>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</si>
  <si>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</si>
  <si>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</si>
  <si>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</si>
  <si>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</si>
  <si>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</si>
  <si>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</si>
  <si>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</si>
  <si>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</si>
  <si>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</si>
  <si>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</si>
  <si>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</si>
  <si>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</si>
  <si>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</si>
  <si>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</si>
  <si>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</si>
  <si>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</si>
  <si>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</si>
  <si>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</si>
  <si>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</si>
  <si>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</si>
  <si>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</si>
  <si>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</si>
  <si>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</si>
  <si>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</si>
  <si>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</si>
  <si>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</si>
  <si>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</si>
  <si>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</si>
  <si>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</si>
  <si>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</si>
  <si>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</si>
  <si>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</si>
  <si>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</si>
  <si>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</si>
  <si>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</si>
  <si>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</si>
  <si>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</si>
  <si>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</si>
  <si>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</si>
  <si>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</si>
  <si>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</si>
  <si>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</si>
  <si>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</si>
  <si>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</si>
  <si>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</si>
  <si>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</si>
  <si>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</si>
  <si>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</si>
  <si>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</si>
  <si>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</si>
  <si>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</si>
  <si>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</si>
  <si>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</si>
  <si>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</si>
  <si>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</si>
  <si>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</si>
  <si>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</si>
  <si>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</si>
  <si>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</si>
  <si>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</si>
  <si>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</si>
  <si>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</si>
  <si>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</si>
  <si>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</si>
  <si>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</si>
  <si>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</si>
  <si>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</si>
  <si>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</si>
  <si>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</si>
  <si>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</si>
  <si>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</si>
  <si>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</si>
  <si>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</si>
  <si>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</si>
  <si>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</si>
  <si>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</si>
  <si>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</si>
  <si>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</si>
  <si>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</si>
  <si>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</si>
  <si>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</si>
  <si>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</si>
  <si>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</si>
  <si>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</si>
  <si>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</si>
  <si>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</si>
  <si>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</si>
  <si>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</si>
  <si>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</si>
  <si>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</si>
  <si>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</si>
  <si>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</si>
  <si>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</si>
  <si>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</si>
  <si>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</si>
  <si>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</si>
  <si>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</si>
  <si>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</si>
  <si>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</si>
  <si>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</si>
  <si>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</si>
  <si>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</si>
  <si>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</si>
  <si>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</si>
  <si>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</si>
  <si>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</si>
  <si>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</si>
  <si>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</si>
  <si>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</si>
  <si>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</si>
  <si>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</si>
  <si>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</si>
  <si>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</si>
  <si>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</si>
  <si>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</si>
  <si>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</si>
  <si>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</si>
  <si>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</si>
  <si>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</si>
  <si>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</si>
  <si>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</si>
  <si>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</si>
  <si>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</si>
  <si>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</si>
  <si>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</si>
  <si>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</si>
  <si>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</si>
  <si>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</si>
  <si>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</si>
  <si>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</si>
  <si>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</si>
  <si>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</si>
  <si>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</si>
  <si>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</si>
  <si>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</si>
  <si>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</si>
  <si>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</si>
  <si>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</si>
  <si>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</si>
  <si>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</si>
  <si>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</si>
  <si>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</si>
  <si>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</si>
  <si>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</si>
  <si>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</si>
  <si>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</si>
  <si>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</si>
  <si>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</si>
  <si>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</si>
  <si>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</si>
  <si>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</si>
  <si>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</si>
  <si>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</si>
  <si>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</si>
  <si>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</si>
  <si>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</si>
  <si>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</si>
  <si>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</si>
  <si>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</si>
  <si>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</si>
  <si>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</si>
  <si>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</si>
  <si>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</si>
  <si>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</si>
  <si>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</si>
  <si>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</si>
  <si>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</si>
  <si>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</si>
  <si>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</si>
  <si>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</si>
  <si>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</si>
  <si>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</si>
  <si>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</si>
  <si>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</si>
  <si>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</si>
  <si>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</si>
  <si>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</si>
  <si>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</si>
  <si>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</si>
  <si>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</si>
  <si>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</si>
  <si>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</si>
  <si>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</si>
  <si>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</si>
  <si>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</si>
  <si>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</si>
  <si>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</si>
  <si>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</si>
  <si>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</si>
  <si>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</si>
  <si>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</si>
  <si>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</si>
  <si>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</si>
  <si>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</si>
  <si>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</si>
  <si>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</si>
  <si>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</si>
  <si>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</si>
  <si>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</si>
  <si>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</si>
  <si>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</si>
  <si>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</si>
  <si>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</si>
  <si>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</si>
  <si>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</si>
  <si>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</si>
  <si>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</si>
  <si>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</si>
  <si>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</si>
  <si>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</si>
  <si>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</si>
  <si>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</si>
  <si>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</si>
  <si>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</si>
  <si>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</si>
  <si>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</si>
  <si>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</si>
  <si>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</si>
  <si>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</si>
  <si>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</si>
  <si>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</si>
  <si>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</si>
  <si>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</si>
  <si>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</si>
  <si>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</si>
  <si>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</si>
  <si>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</si>
  <si>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</si>
  <si>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</si>
  <si>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</si>
  <si>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</si>
  <si>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</si>
  <si>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</si>
  <si>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</si>
  <si>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</si>
  <si>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</si>
  <si>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</si>
  <si>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</si>
  <si>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</si>
  <si>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</si>
  <si>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</si>
  <si>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</si>
  <si>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</si>
  <si>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</si>
  <si>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</si>
  <si>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</si>
  <si>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</si>
  <si>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</si>
  <si>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</si>
  <si>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</si>
  <si>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</si>
  <si>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</si>
  <si>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</si>
  <si>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</si>
  <si>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</si>
  <si>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</si>
  <si>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</si>
  <si>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</si>
  <si>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</si>
  <si>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</si>
  <si>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</si>
  <si>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</si>
  <si>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</si>
  <si>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</si>
  <si>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</si>
  <si>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</si>
  <si>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</si>
  <si>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</si>
  <si>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</si>
  <si>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</si>
  <si>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</si>
  <si>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</si>
  <si>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</si>
  <si>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</si>
  <si>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</si>
  <si>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</si>
  <si>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</si>
  <si>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</si>
  <si>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</si>
  <si>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</si>
  <si>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</si>
  <si>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</si>
  <si>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</si>
  <si>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</si>
  <si>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</si>
  <si>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</si>
  <si>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</si>
  <si>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</si>
  <si>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</si>
  <si>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</si>
  <si>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</si>
  <si>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</si>
  <si>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</si>
  <si>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</si>
  <si>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</si>
  <si>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</si>
  <si>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</si>
  <si>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</si>
  <si>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</si>
  <si>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</si>
  <si>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</si>
  <si>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</si>
  <si>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</si>
  <si>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</si>
  <si>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</si>
  <si>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</si>
  <si>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</si>
  <si>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</si>
  <si>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</si>
  <si>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</si>
  <si>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</si>
  <si>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</si>
  <si>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</si>
  <si>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</si>
  <si>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</si>
  <si>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</si>
  <si>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</si>
  <si>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</si>
  <si>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</si>
  <si>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</si>
  <si>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</si>
  <si>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</si>
  <si>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</si>
  <si>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</si>
  <si>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</si>
  <si>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</si>
  <si>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</si>
  <si>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</si>
  <si>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</si>
  <si>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</si>
  <si>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</si>
  <si>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</si>
  <si>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</si>
  <si>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</si>
  <si>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</si>
  <si>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</si>
  <si>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</si>
  <si>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</si>
  <si>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</si>
  <si>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</si>
  <si>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</si>
  <si>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</si>
  <si>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</si>
  <si>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</si>
  <si>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</si>
  <si>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</si>
  <si>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</si>
  <si>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</si>
  <si>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</si>
  <si>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</si>
  <si>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</si>
  <si>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</si>
  <si>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</si>
  <si>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</si>
  <si>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</si>
  <si>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</si>
  <si>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</si>
  <si>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</si>
  <si>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</si>
  <si>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</si>
  <si>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</si>
  <si>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</si>
  <si>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</si>
  <si>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</si>
  <si>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</si>
  <si>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</si>
  <si>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</si>
  <si>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</si>
  <si>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</si>
  <si>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</si>
  <si>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</si>
  <si>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</si>
  <si>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</si>
  <si>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</si>
  <si>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</si>
  <si>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</si>
  <si>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</si>
  <si>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</si>
  <si>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</si>
  <si>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</si>
  <si>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</si>
  <si>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</si>
  <si>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</si>
  <si>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</si>
  <si>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</si>
  <si>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</si>
  <si>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</si>
  <si>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</si>
  <si>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</si>
  <si>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</si>
  <si>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</si>
  <si>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</si>
  <si>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</si>
  <si>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</si>
  <si>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</si>
  <si>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</si>
  <si>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</si>
  <si>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</si>
  <si>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</si>
  <si>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</si>
  <si>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</si>
  <si>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</si>
  <si>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</si>
  <si>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</si>
  <si>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</si>
  <si>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</si>
  <si>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</si>
  <si>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</si>
  <si>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</si>
  <si>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</si>
  <si>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</si>
  <si>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</si>
  <si>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</si>
  <si>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</si>
  <si>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</si>
  <si>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</si>
  <si>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</si>
  <si>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</si>
  <si>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</si>
  <si>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</si>
  <si>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</si>
  <si>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</si>
  <si>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</si>
  <si>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</si>
  <si>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</si>
  <si>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</si>
  <si>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</si>
  <si>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</si>
  <si>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</si>
  <si>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</si>
  <si>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</si>
  <si>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</si>
  <si>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</si>
  <si>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</si>
  <si>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</si>
  <si>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</si>
  <si>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</si>
  <si>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</si>
  <si>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</si>
  <si>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</si>
  <si>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</si>
  <si>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</si>
  <si>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</si>
  <si>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</si>
  <si>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</si>
  <si>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</si>
  <si>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</si>
  <si>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</si>
  <si>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</si>
  <si>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</si>
  <si>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</si>
  <si>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</si>
  <si>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</si>
  <si>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</si>
  <si>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</si>
  <si>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</si>
  <si>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</si>
  <si>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</si>
  <si>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</si>
  <si>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</si>
  <si>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</si>
  <si>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</si>
  <si>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</si>
  <si>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</si>
  <si>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</si>
  <si>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</si>
  <si>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</si>
  <si>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</si>
  <si>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</si>
  <si>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</si>
  <si>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</si>
  <si>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</si>
  <si>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</si>
  <si>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</si>
  <si>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</si>
  <si>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</si>
  <si>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</si>
  <si>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</si>
  <si>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</si>
  <si>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</si>
  <si>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</si>
  <si>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</si>
  <si>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</si>
  <si>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</si>
  <si>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</si>
  <si>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</si>
  <si>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</si>
  <si>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</si>
  <si>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</si>
  <si>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</si>
  <si>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</si>
  <si>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</si>
  <si>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</si>
  <si>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</si>
  <si>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</si>
  <si>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</si>
  <si>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</si>
  <si>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</si>
  <si>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</si>
  <si>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</si>
  <si>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</si>
  <si>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</si>
  <si>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</si>
  <si>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</si>
  <si>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</si>
  <si>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</si>
  <si>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</si>
  <si>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</si>
  <si>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</si>
  <si>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</si>
  <si>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</si>
  <si>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</si>
  <si>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</si>
  <si>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</si>
  <si>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</si>
  <si>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</si>
  <si>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</si>
  <si>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</si>
  <si>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</si>
  <si>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</si>
  <si>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</si>
  <si>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</si>
  <si>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</si>
  <si>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</si>
  <si>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</si>
  <si>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</si>
  <si>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</si>
  <si>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</si>
  <si>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</si>
  <si>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</si>
  <si>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</si>
  <si>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</si>
  <si>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</si>
  <si>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</si>
  <si>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</si>
  <si>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</si>
  <si>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</si>
  <si>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</si>
  <si>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</si>
  <si>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</si>
  <si>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</si>
  <si>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</si>
  <si>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</si>
  <si>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</si>
  <si>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</si>
  <si>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</si>
  <si>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</si>
  <si>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</si>
  <si>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</si>
  <si>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</si>
  <si>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</si>
  <si>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</si>
  <si>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</si>
  <si>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</si>
  <si>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</si>
  <si>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</si>
  <si>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</si>
  <si>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</si>
  <si>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</si>
  <si>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</si>
  <si>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</si>
  <si>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</si>
  <si>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</si>
  <si>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</si>
  <si>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</si>
  <si>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</si>
  <si>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</si>
  <si>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</si>
  <si>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</si>
  <si>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</si>
  <si>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</si>
  <si>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</si>
  <si>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</si>
  <si>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</si>
  <si>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</si>
  <si>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</si>
  <si>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</si>
  <si>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</si>
  <si>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</si>
  <si>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</si>
  <si>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</si>
  <si>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</si>
  <si>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</si>
  <si>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</si>
  <si>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</si>
  <si>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</si>
  <si>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</si>
  <si>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</si>
  <si>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</si>
  <si>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</si>
  <si>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</si>
  <si>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</si>
  <si>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</si>
  <si>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</si>
  <si>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</si>
  <si>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</si>
  <si>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</si>
  <si>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</si>
  <si>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</si>
  <si>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</si>
  <si>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</si>
  <si>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</si>
  <si>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</si>
  <si>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</si>
  <si>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</si>
  <si>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</si>
  <si>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</si>
  <si>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</si>
  <si>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</si>
  <si>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</si>
  <si>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</si>
  <si>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</si>
  <si>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</si>
  <si>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</si>
  <si>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</si>
  <si>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</si>
  <si>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</si>
  <si>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</si>
  <si>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</si>
  <si>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</si>
  <si>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</si>
  <si>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</si>
  <si>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</si>
  <si>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</si>
  <si>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</si>
  <si>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</si>
  <si>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</si>
  <si>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</si>
  <si>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</si>
  <si>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</si>
  <si>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</si>
  <si>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</si>
  <si>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</si>
  <si>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</si>
  <si>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</si>
  <si>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</si>
  <si>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</si>
  <si>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</si>
  <si>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</si>
  <si>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</si>
  <si>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</si>
  <si>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</si>
  <si>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</si>
  <si>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</si>
  <si>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</si>
  <si>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</si>
  <si>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</si>
  <si>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</si>
  <si>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</si>
  <si>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</si>
  <si>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</si>
  <si>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</si>
  <si>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</si>
  <si>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</si>
  <si>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</si>
  <si>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</si>
  <si>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</si>
  <si>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</si>
  <si>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</si>
  <si>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</si>
  <si>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</si>
  <si>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</si>
  <si>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</si>
  <si>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</si>
  <si>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</si>
  <si>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</si>
  <si>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</si>
  <si>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</si>
  <si>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</si>
  <si>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</si>
  <si>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</si>
  <si>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</si>
  <si>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</si>
  <si>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</si>
  <si>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</si>
  <si>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</si>
  <si>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</si>
  <si>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</si>
  <si>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</si>
  <si>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</si>
  <si>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</si>
  <si>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</si>
  <si>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</si>
  <si>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</si>
  <si>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</si>
  <si>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</si>
  <si>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</si>
  <si>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</si>
  <si>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</si>
  <si>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</si>
  <si>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</si>
  <si>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</si>
  <si>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</si>
  <si>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</si>
  <si>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</si>
  <si>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</si>
  <si>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</si>
  <si>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</si>
  <si>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</si>
  <si>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</si>
  <si>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</si>
  <si>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</si>
  <si>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</si>
  <si>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</si>
  <si>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</si>
  <si>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</si>
  <si>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</si>
  <si>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</si>
  <si>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</si>
  <si>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</si>
  <si>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</si>
  <si>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</si>
  <si>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</si>
  <si>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</si>
  <si>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</si>
  <si>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</si>
  <si>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</si>
  <si>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</si>
  <si>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</si>
  <si>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</si>
  <si>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</si>
  <si>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</si>
  <si>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</si>
  <si>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</si>
  <si>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</si>
  <si>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</si>
  <si>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</si>
  <si>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</si>
  <si>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</si>
  <si>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</si>
  <si>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</si>
  <si>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</si>
  <si>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</si>
  <si>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</si>
  <si>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</si>
  <si>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</si>
  <si>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</si>
  <si>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</si>
  <si>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</si>
  <si>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</si>
  <si>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</si>
  <si>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</si>
  <si>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</si>
  <si>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</si>
  <si>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</si>
  <si>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</si>
  <si>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</si>
  <si>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</si>
  <si>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</si>
  <si>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</si>
  <si>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</si>
  <si>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</si>
  <si>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</si>
  <si>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</si>
  <si>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</si>
  <si>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</si>
  <si>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</si>
  <si>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</si>
  <si>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</si>
  <si>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</si>
  <si>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</si>
  <si>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</si>
  <si>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</si>
  <si>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</si>
  <si>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</si>
  <si>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</si>
  <si>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</si>
  <si>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</si>
  <si>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</si>
  <si>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</si>
  <si>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</si>
  <si>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</si>
  <si>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</si>
  <si>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</si>
  <si>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</si>
  <si>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</si>
  <si>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</si>
  <si>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</si>
  <si>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</si>
  <si>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</si>
  <si>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</si>
  <si>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</si>
  <si>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</si>
  <si>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</si>
  <si>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</si>
  <si>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</si>
  <si>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</si>
  <si>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</si>
  <si>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</si>
  <si>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</si>
  <si>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</si>
  <si>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</si>
  <si>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</si>
  <si>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</si>
  <si>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</si>
  <si>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</si>
  <si>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</si>
  <si>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</si>
  <si>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</si>
  <si>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</si>
  <si>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</si>
  <si>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</si>
  <si>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</si>
  <si>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</si>
  <si>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</si>
  <si>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</si>
  <si>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</si>
  <si>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</si>
  <si>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</si>
  <si>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</si>
  <si>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</si>
  <si>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</si>
  <si>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</si>
  <si>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</si>
  <si>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</si>
  <si>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</si>
  <si>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</si>
  <si>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</si>
  <si>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</si>
  <si>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</si>
  <si>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</si>
  <si>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</si>
  <si>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</si>
  <si>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</si>
  <si>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</si>
  <si>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</si>
  <si>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</si>
  <si>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</si>
  <si>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</si>
  <si>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</si>
  <si>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</si>
  <si>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</si>
  <si>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</si>
  <si>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</si>
  <si>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</si>
  <si>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</si>
  <si>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</si>
  <si>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</si>
  <si>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</si>
  <si>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</si>
  <si>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</si>
  <si>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</si>
  <si>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</si>
  <si>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</si>
  <si>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</si>
  <si>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</si>
  <si>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</si>
  <si>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</si>
  <si>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</si>
  <si>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</si>
  <si>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</si>
  <si>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</si>
  <si>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</si>
  <si>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</si>
  <si>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</si>
  <si>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</si>
  <si>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</si>
  <si>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</si>
  <si>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</si>
  <si>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</si>
  <si>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</si>
  <si>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</si>
  <si>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</si>
  <si>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</si>
  <si>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</si>
  <si>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</si>
  <si>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</si>
  <si>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</si>
  <si>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</si>
  <si>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</si>
  <si>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</si>
  <si>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</si>
  <si>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</si>
  <si>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</si>
  <si>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</si>
  <si>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</si>
  <si>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</si>
  <si>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</si>
  <si>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</si>
  <si>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</si>
  <si>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</si>
  <si>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</si>
  <si>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</si>
  <si>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</si>
  <si>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</si>
  <si>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</si>
  <si>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</si>
  <si>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</si>
  <si>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</si>
  <si>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</si>
  <si>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</si>
  <si>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</si>
  <si>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</si>
  <si>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</si>
  <si>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</si>
  <si>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</si>
  <si>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</si>
  <si>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</si>
  <si>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</si>
  <si>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</si>
  <si>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</si>
  <si>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</si>
  <si>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</si>
  <si>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</si>
  <si>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</si>
  <si>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</si>
  <si>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</si>
  <si>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</si>
  <si>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</si>
  <si>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</si>
  <si>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</si>
  <si>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</si>
  <si>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</si>
  <si>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</si>
  <si>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</si>
  <si>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</si>
  <si>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</si>
  <si>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</si>
  <si>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</si>
  <si>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</si>
  <si>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</si>
  <si>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</si>
  <si>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</si>
  <si>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</si>
  <si>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</si>
  <si>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</si>
  <si>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</si>
  <si>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</si>
  <si>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</si>
  <si>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</si>
  <si>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</si>
  <si>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</si>
  <si>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</si>
  <si>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</si>
  <si>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</si>
  <si>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</si>
  <si>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</si>
  <si>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</si>
  <si>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</si>
  <si>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</si>
  <si>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</si>
  <si>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</si>
  <si>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</si>
  <si>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</si>
  <si>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</si>
  <si>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</si>
  <si>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</si>
  <si>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</si>
  <si>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</si>
  <si>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</si>
  <si>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</si>
  <si>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</si>
  <si>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</si>
  <si>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</si>
  <si>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</si>
  <si>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</si>
  <si>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</si>
  <si>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</si>
  <si>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</si>
  <si>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</si>
  <si>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</si>
  <si>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</si>
  <si>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</si>
  <si>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</si>
  <si>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</si>
  <si>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</si>
  <si>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</si>
  <si>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</si>
  <si>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</si>
  <si>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</si>
  <si>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</si>
  <si>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</si>
  <si>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</si>
  <si>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</si>
  <si>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</si>
  <si>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</si>
  <si>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</si>
  <si>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</si>
  <si>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</si>
  <si>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</si>
  <si>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</si>
  <si>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</si>
  <si>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</si>
  <si>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</si>
  <si>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</si>
  <si>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</si>
  <si>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</si>
  <si>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</si>
  <si>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</si>
  <si>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</si>
  <si>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</si>
  <si>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</si>
  <si>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</si>
  <si>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</si>
  <si>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</si>
  <si>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</si>
  <si>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</si>
  <si>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</si>
  <si>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</si>
  <si>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</si>
  <si>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</si>
  <si>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</si>
  <si>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</si>
  <si>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</si>
  <si>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</si>
  <si>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</si>
  <si>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</si>
  <si>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</si>
  <si>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</si>
  <si>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</si>
  <si>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</si>
  <si>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</si>
  <si>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</si>
  <si>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</si>
  <si>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</si>
  <si>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</si>
  <si>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</si>
  <si>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</si>
  <si>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</si>
  <si>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</si>
  <si>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</si>
  <si>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</si>
  <si>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</si>
  <si>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</si>
  <si>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</si>
  <si>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</si>
  <si>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</si>
  <si>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</si>
  <si>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</si>
  <si>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</si>
  <si>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</si>
  <si>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</si>
  <si>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</si>
  <si>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</si>
  <si>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</si>
  <si>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</si>
  <si>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</si>
  <si>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</si>
  <si>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</si>
  <si>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</si>
  <si>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</si>
  <si>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</si>
  <si>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</si>
  <si>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</si>
  <si>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</si>
  <si>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</si>
  <si>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</si>
  <si>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</si>
  <si>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</si>
  <si>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</si>
  <si>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</si>
  <si>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</si>
  <si>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</si>
  <si>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</si>
  <si>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</si>
  <si>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</si>
  <si>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</si>
  <si>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</si>
  <si>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</si>
  <si>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</si>
  <si>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</si>
  <si>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</si>
  <si>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</si>
  <si>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</si>
  <si>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</si>
  <si>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</si>
  <si>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</si>
  <si>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</si>
  <si>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</si>
  <si>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</si>
  <si>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</si>
  <si>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</si>
  <si>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</si>
  <si>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</si>
  <si>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</si>
  <si>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</si>
  <si>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</si>
  <si>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</si>
  <si>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</si>
  <si>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</si>
  <si>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</si>
  <si>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</si>
  <si>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</si>
  <si>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</si>
  <si>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</si>
  <si>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</si>
  <si>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</si>
  <si>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</si>
  <si>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</si>
  <si>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</si>
  <si>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</si>
  <si>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</si>
  <si>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</si>
  <si>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</si>
  <si>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</si>
  <si>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</si>
  <si>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</si>
  <si>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</si>
  <si>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</si>
  <si>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</si>
  <si>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</si>
  <si>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</si>
  <si>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</si>
  <si>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</si>
  <si>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</si>
  <si>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</si>
  <si>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</si>
  <si>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</si>
  <si>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</si>
  <si>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</si>
  <si>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</si>
  <si>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</si>
  <si>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</si>
  <si>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</si>
  <si>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</si>
  <si>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</si>
  <si>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</si>
  <si>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</si>
  <si>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</si>
  <si>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</si>
  <si>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</si>
  <si>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</si>
  <si>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</si>
  <si>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</si>
  <si>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</si>
  <si>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</si>
  <si>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</si>
  <si>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</si>
  <si>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</si>
  <si>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</si>
  <si>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</si>
  <si>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</si>
  <si>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</si>
  <si>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</si>
  <si>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</si>
  <si>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</si>
  <si>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</si>
  <si>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</si>
  <si>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</si>
  <si>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</si>
  <si>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</si>
  <si>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</si>
  <si>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</si>
  <si>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</si>
  <si>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</si>
  <si>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</si>
  <si>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</si>
  <si>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</si>
  <si>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</si>
  <si>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</si>
  <si>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</si>
  <si>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</si>
  <si>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</si>
  <si>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</si>
  <si>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</si>
  <si>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</si>
  <si>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</si>
  <si>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</si>
  <si>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</si>
  <si>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</si>
  <si>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</si>
  <si>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</si>
  <si>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</si>
  <si>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</si>
  <si>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</si>
  <si>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</si>
  <si>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</si>
  <si>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</si>
  <si>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</si>
  <si>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</si>
  <si>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</si>
  <si>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</si>
  <si>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</si>
  <si>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</si>
  <si>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</si>
  <si>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</si>
  <si>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</si>
  <si>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</si>
  <si>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</si>
  <si>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</si>
  <si>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</si>
  <si>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</si>
  <si>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</si>
  <si>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</si>
  <si>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</si>
  <si>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</si>
  <si>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</si>
  <si>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</si>
  <si>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</si>
  <si>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</si>
  <si>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</si>
  <si>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</si>
  <si>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</si>
  <si>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</si>
  <si>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</si>
  <si>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</si>
  <si>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</si>
  <si>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</si>
  <si>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</si>
  <si>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</si>
  <si>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</si>
  <si>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</si>
  <si>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</si>
  <si>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</si>
  <si>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</si>
  <si>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</si>
  <si>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</si>
  <si>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</si>
  <si>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</si>
  <si>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</si>
  <si>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</si>
  <si>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</si>
  <si>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</si>
  <si>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</si>
  <si>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</si>
  <si>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</si>
  <si>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</si>
  <si>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</si>
  <si>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</si>
  <si>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</si>
  <si>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</si>
  <si>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</si>
  <si>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</si>
  <si>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</si>
  <si>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</si>
  <si>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</si>
  <si>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</si>
  <si>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</si>
  <si>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</si>
  <si>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</si>
  <si>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</si>
  <si>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</si>
  <si>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</si>
  <si>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</si>
  <si>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</si>
  <si>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</si>
  <si>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</si>
  <si>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</si>
  <si>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</si>
  <si>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</si>
  <si>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</si>
  <si>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</si>
  <si>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</si>
  <si>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</si>
  <si>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</si>
  <si>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</si>
  <si>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</si>
  <si>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</si>
  <si>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</si>
  <si>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</si>
  <si>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</si>
  <si>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</si>
  <si>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</si>
  <si>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</si>
  <si>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</si>
  <si>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</si>
  <si>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</si>
  <si>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</si>
  <si>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</si>
  <si>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</si>
  <si>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</si>
  <si>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</si>
  <si>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</si>
  <si>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</si>
  <si>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</si>
  <si>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</si>
  <si>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</si>
  <si>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</si>
  <si>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</si>
  <si>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</si>
  <si>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</si>
  <si>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</si>
  <si>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</si>
  <si>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</si>
  <si>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</si>
  <si>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</si>
  <si>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</si>
  <si>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</si>
  <si>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</si>
  <si>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</si>
  <si>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</si>
  <si>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</si>
  <si>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</si>
  <si>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</si>
  <si>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</si>
  <si>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</si>
  <si>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</si>
  <si>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</si>
  <si>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</si>
  <si>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</si>
  <si>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</si>
  <si>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</si>
  <si>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</si>
  <si>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</si>
  <si>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</si>
  <si>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</si>
  <si>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</si>
  <si>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</si>
  <si>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</si>
  <si>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</si>
  <si>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</si>
  <si>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</si>
  <si>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</si>
  <si>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</si>
  <si>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</si>
  <si>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</si>
  <si>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</si>
  <si>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</si>
  <si>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</si>
  <si>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</si>
  <si>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</si>
  <si>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</si>
  <si>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</si>
  <si>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</si>
  <si>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</si>
  <si>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</si>
  <si>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</si>
  <si>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</si>
  <si>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</si>
  <si>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</si>
  <si>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</si>
  <si>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</si>
  <si>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</si>
  <si>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</si>
  <si>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</si>
  <si>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</si>
  <si>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</si>
  <si>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</si>
  <si>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</si>
  <si>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</si>
  <si>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</si>
  <si>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</si>
  <si>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</si>
  <si>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</si>
  <si>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</si>
  <si>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</si>
  <si>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</si>
  <si>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</si>
  <si>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</si>
  <si>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</si>
  <si>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</si>
  <si>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</si>
  <si>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</si>
  <si>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</si>
  <si>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</si>
  <si>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</si>
  <si>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</si>
  <si>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</si>
  <si>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</si>
  <si>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</si>
  <si>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</si>
  <si>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</si>
  <si>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</si>
  <si>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</si>
  <si>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</si>
  <si>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</si>
  <si>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</si>
  <si>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</si>
  <si>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</si>
  <si>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</si>
  <si>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</si>
  <si>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</si>
  <si>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</si>
  <si>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</si>
  <si>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</si>
  <si>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</si>
  <si>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</si>
  <si>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</si>
  <si>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</si>
  <si>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</si>
  <si>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</si>
  <si>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</si>
  <si>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</si>
  <si>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</si>
  <si>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</si>
  <si>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</si>
  <si>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</si>
  <si>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</si>
  <si>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</si>
  <si>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</si>
  <si>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</si>
  <si>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</si>
  <si>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</si>
  <si>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</si>
  <si>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</si>
  <si>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</si>
  <si>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</si>
  <si>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</si>
  <si>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</si>
  <si>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</si>
  <si>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</si>
  <si>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</si>
  <si>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</si>
  <si>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</si>
  <si>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</si>
  <si>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</si>
  <si>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</si>
  <si>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</si>
  <si>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</si>
  <si>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</si>
  <si>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</si>
  <si>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</si>
  <si>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</si>
  <si>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</si>
  <si>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</si>
  <si>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</si>
  <si>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</si>
  <si>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</si>
  <si>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</si>
  <si>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</si>
  <si>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</si>
  <si>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</si>
  <si>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</si>
  <si>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</si>
  <si>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</si>
  <si>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</si>
  <si>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</si>
  <si>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</si>
  <si>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</si>
  <si>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</si>
  <si>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</si>
  <si>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</si>
  <si>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</si>
  <si>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</si>
  <si>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</si>
  <si>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</si>
  <si>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</si>
  <si>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</si>
  <si>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</si>
  <si>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</si>
  <si>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</si>
  <si>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</si>
  <si>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</si>
  <si>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</si>
  <si>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</si>
  <si>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</si>
  <si>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</si>
  <si>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</si>
  <si>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</si>
  <si>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</si>
  <si>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</si>
  <si>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</si>
  <si>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</si>
  <si>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</si>
  <si>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</si>
  <si>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</si>
  <si>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</si>
  <si>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</si>
  <si>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</si>
  <si>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</si>
  <si>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</si>
  <si>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</si>
  <si>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</si>
  <si>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</si>
  <si>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</si>
  <si>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</si>
  <si>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</si>
  <si>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</si>
  <si>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</si>
  <si>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</si>
  <si>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</si>
  <si>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</si>
  <si>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</si>
  <si>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</si>
  <si>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</si>
  <si>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</si>
  <si>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</si>
  <si>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</si>
  <si>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</si>
  <si>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</si>
  <si>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</si>
  <si>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</si>
  <si>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</si>
  <si>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</si>
  <si>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</si>
  <si>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</si>
  <si>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</si>
  <si>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</si>
  <si>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</si>
  <si>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</si>
  <si>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</si>
  <si>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</si>
  <si>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</si>
  <si>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</si>
  <si>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</si>
  <si>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</si>
  <si>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</si>
  <si>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</si>
  <si>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</si>
  <si>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</si>
  <si>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</si>
  <si>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</si>
  <si>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</si>
  <si>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</si>
  <si>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</si>
  <si>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</si>
  <si>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</si>
  <si>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</si>
  <si>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</si>
  <si>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</si>
  <si>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</si>
  <si>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</si>
  <si>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</si>
  <si>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</si>
  <si>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</si>
  <si>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</si>
  <si>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</si>
  <si>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</si>
  <si>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</si>
  <si>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</si>
  <si>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</si>
  <si>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</si>
  <si>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</si>
  <si>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</si>
  <si>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</si>
  <si>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</si>
  <si>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</si>
  <si>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</si>
  <si>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</si>
  <si>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</si>
  <si>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</si>
  <si>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</si>
  <si>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</si>
  <si>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</si>
  <si>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</si>
  <si>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</si>
  <si>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</si>
  <si>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</si>
  <si>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</si>
  <si>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</si>
  <si>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</si>
  <si>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</si>
  <si>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</si>
  <si>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</si>
  <si>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</si>
  <si>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</si>
  <si>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</si>
  <si>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</si>
  <si>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</si>
  <si>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</si>
  <si>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</si>
  <si>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</si>
  <si>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</si>
  <si>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</si>
  <si>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</si>
  <si>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</si>
  <si>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</si>
  <si>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</si>
  <si>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</si>
  <si>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</si>
  <si>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</si>
  <si>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</si>
  <si>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</si>
  <si>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</si>
  <si>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</si>
  <si>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</si>
  <si>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</si>
  <si>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</si>
  <si>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</si>
  <si>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</si>
  <si>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</si>
  <si>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</si>
  <si>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</si>
  <si>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</si>
  <si>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</si>
  <si>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</si>
  <si>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</si>
  <si>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</si>
  <si>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</si>
  <si>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</si>
  <si>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</si>
  <si>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</si>
  <si>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</si>
  <si>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</si>
  <si>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</si>
  <si>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</si>
  <si>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</si>
  <si>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</si>
  <si>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</si>
  <si>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</si>
  <si>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</si>
  <si>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</si>
  <si>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</si>
  <si>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</si>
  <si>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</si>
  <si>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</si>
  <si>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</si>
  <si>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</si>
  <si>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</si>
  <si>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</si>
  <si>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</si>
  <si>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</si>
  <si>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</si>
  <si>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</si>
  <si>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</si>
  <si>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</si>
  <si>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</si>
  <si>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</si>
  <si>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</si>
  <si>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</si>
  <si>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</si>
  <si>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</si>
  <si>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</si>
  <si>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</si>
  <si>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</si>
  <si>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</si>
  <si>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</si>
  <si>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</si>
  <si>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</si>
  <si>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</si>
  <si>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</si>
  <si>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</si>
  <si>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</si>
  <si>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</si>
  <si>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</si>
  <si>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</si>
  <si>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</si>
  <si>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</si>
  <si>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</si>
  <si>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</si>
  <si>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</si>
  <si>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</si>
  <si>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</si>
  <si>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</si>
  <si>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</si>
  <si>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</si>
  <si>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</si>
  <si>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</si>
  <si>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</si>
  <si>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</si>
  <si>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</si>
  <si>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</si>
  <si>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</si>
  <si>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</si>
  <si>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</si>
  <si>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</si>
  <si>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</si>
  <si>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</si>
  <si>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</si>
  <si>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</si>
  <si>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</si>
  <si>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</si>
  <si>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</si>
  <si>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</si>
  <si>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</si>
  <si>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</si>
  <si>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</si>
  <si>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</si>
  <si>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</si>
  <si>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</si>
  <si>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</si>
  <si>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</si>
  <si>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</si>
  <si>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</si>
  <si>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</si>
  <si>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</si>
  <si>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</si>
  <si>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</si>
  <si>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</si>
  <si>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</si>
  <si>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</si>
  <si>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</si>
  <si>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</si>
  <si>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</si>
  <si>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</si>
  <si>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</si>
  <si>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</si>
  <si>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</si>
  <si>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</si>
  <si>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</si>
  <si>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</si>
  <si>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</si>
  <si>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</si>
  <si>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</si>
  <si>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</si>
  <si>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</si>
  <si>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</si>
  <si>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</si>
  <si>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</si>
  <si>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</si>
  <si>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</si>
  <si>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</si>
  <si>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</si>
  <si>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</si>
  <si>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</si>
  <si>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</si>
  <si>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</si>
  <si>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</si>
  <si>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</si>
  <si>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</si>
  <si>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</si>
  <si>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</si>
  <si>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</si>
  <si>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</si>
  <si>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</si>
  <si>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</si>
  <si>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</si>
  <si>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</si>
  <si>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</si>
  <si>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</si>
  <si>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</si>
  <si>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</si>
  <si>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</si>
  <si>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</si>
  <si>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</si>
  <si>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</si>
  <si>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</si>
  <si>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</si>
  <si>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</si>
  <si>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</si>
  <si>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</si>
  <si>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</si>
  <si>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</si>
  <si>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</si>
  <si>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</si>
  <si>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</si>
  <si>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</si>
  <si>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</si>
  <si>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</si>
  <si>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</si>
  <si>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</si>
  <si>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</si>
  <si>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</si>
  <si>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</si>
  <si>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</si>
  <si>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</si>
  <si>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</si>
  <si>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</si>
  <si>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</si>
  <si>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</si>
  <si>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</si>
  <si>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</si>
  <si>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</si>
  <si>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</si>
  <si>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</si>
  <si>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</si>
  <si>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</si>
  <si>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</si>
  <si>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</si>
  <si>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</si>
  <si>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</si>
  <si>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</si>
  <si>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</si>
  <si>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</si>
  <si>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</si>
  <si>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</si>
  <si>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</si>
  <si>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</si>
  <si>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</si>
  <si>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</si>
  <si>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</si>
  <si>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</si>
  <si>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</si>
  <si>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</si>
  <si>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</si>
  <si>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</si>
  <si>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</si>
  <si>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</si>
  <si>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</si>
  <si>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</si>
  <si>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</si>
  <si>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</si>
  <si>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</si>
  <si>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</si>
  <si>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</si>
  <si>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</si>
  <si>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</si>
  <si>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</si>
  <si>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</si>
  <si>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</si>
  <si>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</si>
  <si>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</si>
  <si>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</si>
  <si>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</si>
  <si>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</si>
  <si>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</si>
  <si>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</si>
  <si>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</si>
  <si>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</si>
  <si>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</si>
  <si>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</si>
  <si>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</si>
  <si>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</si>
  <si>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</si>
  <si>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</si>
  <si>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</si>
  <si>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</si>
  <si>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</si>
  <si>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</si>
  <si>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</si>
  <si>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</si>
  <si>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</si>
  <si>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</si>
  <si>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</si>
  <si>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</si>
  <si>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</si>
  <si>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</si>
  <si>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</si>
  <si>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</si>
  <si>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</si>
  <si>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</si>
  <si>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</si>
  <si>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</si>
  <si>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</si>
  <si>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</si>
  <si>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</si>
  <si>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</si>
  <si>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</si>
  <si>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</si>
  <si>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</si>
  <si>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</si>
  <si>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</si>
  <si>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</si>
  <si>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</si>
  <si>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</si>
  <si>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</si>
  <si>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</si>
  <si>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</si>
  <si>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</si>
  <si>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</si>
  <si>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</si>
  <si>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</si>
  <si>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</si>
  <si>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</si>
  <si>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</si>
  <si>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</si>
  <si>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</si>
  <si>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</si>
  <si>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</si>
  <si>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</si>
  <si>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</si>
  <si>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</si>
  <si>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</si>
  <si>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</si>
  <si>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</si>
  <si>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</si>
  <si>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</si>
  <si>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</si>
  <si>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</si>
  <si>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</si>
  <si>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</si>
  <si>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</si>
  <si>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</si>
  <si>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</si>
  <si>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</si>
  <si>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</si>
  <si>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</si>
  <si>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</si>
  <si>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</si>
  <si>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</si>
  <si>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</si>
  <si>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</si>
  <si>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</si>
  <si>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</si>
  <si>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</si>
  <si>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</si>
  <si>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</si>
  <si>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</si>
  <si>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</si>
  <si>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</si>
  <si>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</si>
  <si>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</si>
  <si>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</si>
  <si>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</si>
  <si>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</si>
  <si>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</si>
  <si>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</si>
  <si>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</si>
  <si>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</si>
  <si>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</si>
  <si>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</si>
  <si>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</si>
  <si>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</si>
  <si>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</si>
  <si>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</si>
  <si>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</si>
  <si>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</si>
  <si>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</si>
  <si>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</si>
  <si>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</si>
  <si>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</si>
  <si>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</si>
  <si>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</si>
  <si>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</si>
  <si>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</si>
  <si>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</si>
  <si>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</si>
  <si>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</si>
  <si>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</si>
  <si>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</si>
  <si>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</si>
  <si>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</si>
  <si>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</si>
  <si>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</si>
  <si>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</si>
  <si>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</si>
  <si>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</si>
  <si>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</si>
  <si>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</si>
  <si>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</si>
  <si>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</si>
  <si>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</si>
  <si>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</si>
  <si>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</si>
  <si>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</si>
  <si>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</si>
  <si>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</si>
  <si>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</si>
  <si>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</si>
  <si>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</si>
  <si>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</si>
  <si>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</si>
  <si>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</si>
  <si>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</si>
  <si>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</si>
  <si>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</si>
  <si>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</si>
  <si>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</si>
  <si>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</si>
  <si>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</si>
  <si>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</si>
  <si>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</si>
  <si>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</si>
  <si>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</si>
  <si>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</si>
  <si>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</si>
  <si>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</si>
  <si>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</si>
  <si>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</si>
  <si>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</si>
  <si>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</si>
  <si>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</si>
  <si>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</si>
  <si>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</si>
  <si>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</si>
  <si>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</si>
  <si>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</si>
  <si>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</si>
  <si>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</si>
  <si>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</si>
  <si>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</si>
  <si>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</si>
  <si>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</si>
  <si>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</si>
  <si>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</si>
  <si>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</si>
  <si>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</si>
  <si>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</si>
  <si>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</si>
  <si>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</si>
  <si>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</si>
  <si>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</si>
  <si>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</si>
  <si>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</si>
  <si>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</si>
  <si>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</si>
  <si>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</si>
  <si>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</si>
  <si>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</si>
  <si>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</si>
  <si>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</si>
  <si>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</si>
  <si>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</si>
  <si>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</si>
  <si>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</si>
  <si>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</si>
  <si>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</si>
  <si>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</si>
  <si>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</si>
  <si>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</si>
  <si>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</si>
  <si>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</si>
  <si>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</si>
  <si>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</si>
  <si>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</si>
  <si>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</si>
  <si>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</si>
  <si>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</si>
  <si>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</si>
  <si>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</si>
  <si>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</si>
  <si>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</si>
  <si>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</si>
  <si>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</si>
  <si>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</si>
  <si>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</si>
  <si>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</si>
  <si>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</si>
  <si>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</si>
  <si>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</si>
  <si>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</si>
  <si>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</si>
  <si>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</si>
  <si>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</si>
  <si>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</si>
  <si>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</si>
  <si>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</si>
  <si>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</si>
  <si>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</si>
  <si>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</si>
  <si>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</si>
  <si>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</si>
  <si>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</si>
  <si>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</si>
  <si>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</si>
  <si>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</si>
  <si>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</si>
  <si>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</si>
  <si>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</si>
  <si>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</si>
  <si>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</si>
  <si>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</si>
  <si>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</si>
  <si>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</si>
  <si>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</si>
  <si>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</si>
  <si>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</si>
  <si>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</si>
  <si>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</si>
  <si>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</si>
  <si>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</si>
  <si>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</si>
  <si>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</si>
  <si>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</si>
  <si>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</si>
  <si>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</si>
  <si>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</si>
  <si>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</si>
  <si>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</si>
  <si>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</si>
  <si>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</si>
  <si>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</si>
  <si>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</si>
  <si>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</si>
  <si>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</si>
  <si>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</si>
  <si>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</si>
  <si>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</si>
  <si>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</si>
  <si>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</si>
  <si>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</si>
  <si>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</si>
  <si>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</si>
  <si>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</si>
  <si>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</si>
  <si>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</si>
  <si>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</si>
  <si>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</si>
  <si>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</si>
  <si>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</si>
  <si>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</si>
  <si>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</si>
  <si>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</si>
  <si>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</si>
  <si>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</si>
  <si>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</si>
  <si>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</si>
  <si>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</si>
  <si>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</si>
  <si>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</si>
  <si>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</si>
  <si>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</si>
  <si>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</si>
  <si>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</si>
  <si>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</si>
  <si>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</si>
  <si>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</si>
  <si>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</si>
  <si>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</si>
  <si>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</si>
  <si>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</si>
  <si>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</si>
  <si>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</si>
  <si>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</si>
  <si>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</si>
  <si>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</si>
  <si>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</si>
  <si>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</si>
  <si>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</si>
  <si>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</si>
  <si>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</si>
  <si>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</si>
  <si>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</si>
  <si>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</si>
  <si>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</si>
  <si>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</si>
  <si>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</si>
  <si>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</si>
  <si>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</si>
  <si>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</si>
  <si>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</si>
  <si>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</si>
  <si>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</si>
  <si>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</si>
  <si>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</si>
  <si>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</si>
  <si>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</si>
  <si>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</si>
  <si>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</si>
  <si>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</si>
  <si>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</si>
  <si>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</si>
  <si>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</si>
  <si>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</si>
  <si>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</si>
  <si>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</si>
  <si>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</si>
  <si>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</si>
  <si>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</si>
  <si>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</si>
  <si>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</si>
  <si>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</si>
  <si>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</si>
  <si>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</si>
  <si>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</si>
  <si>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</si>
  <si>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</si>
  <si>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</si>
  <si>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</si>
  <si>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</si>
  <si>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</si>
  <si>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</si>
  <si>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</si>
  <si>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</si>
  <si>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</si>
  <si>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</si>
  <si>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</si>
  <si>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</si>
  <si>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</si>
  <si>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</si>
  <si>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</si>
  <si>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</si>
  <si>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</si>
  <si>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</si>
  <si>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</si>
  <si>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</si>
  <si>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</si>
  <si>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</si>
  <si>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</si>
  <si>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</si>
  <si>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</si>
  <si>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</si>
  <si>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</si>
  <si>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</si>
  <si>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</si>
  <si>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</si>
  <si>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</si>
  <si>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</si>
  <si>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</si>
  <si>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</si>
  <si>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</si>
  <si>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</si>
  <si>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</si>
  <si>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</si>
  <si>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</si>
  <si>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</si>
  <si>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</si>
  <si>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</si>
  <si>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</si>
  <si>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</si>
  <si>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</si>
  <si>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</si>
  <si>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</si>
  <si>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</si>
  <si>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</si>
  <si>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</si>
  <si>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</si>
  <si>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</si>
  <si>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</si>
  <si>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</si>
  <si>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</si>
  <si>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</si>
  <si>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</si>
  <si>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</si>
  <si>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</si>
  <si>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</si>
  <si>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</si>
  <si>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</si>
  <si>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</si>
  <si>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</si>
  <si>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</si>
  <si>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</si>
  <si>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</si>
  <si>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</si>
  <si>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</si>
  <si>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</si>
  <si>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</si>
  <si>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</si>
  <si>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</si>
  <si>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</si>
  <si>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</si>
  <si>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</si>
  <si>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</si>
  <si>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</si>
  <si>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</si>
  <si>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</si>
  <si>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</si>
  <si>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</si>
  <si>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</si>
  <si>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</si>
  <si>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</si>
  <si>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</si>
  <si>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</si>
  <si>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</si>
  <si>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</si>
  <si>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</si>
  <si>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</si>
  <si>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</si>
  <si>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</si>
  <si>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</si>
  <si>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</si>
  <si>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</si>
  <si>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</si>
  <si>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</si>
  <si>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</si>
  <si>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</si>
  <si>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</si>
  <si>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</si>
  <si>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</si>
  <si>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</si>
  <si>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</si>
  <si>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</si>
  <si>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</si>
  <si>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</si>
  <si>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</si>
  <si>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</si>
  <si>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</si>
  <si>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</si>
  <si>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</si>
  <si>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</si>
  <si>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</si>
  <si>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</si>
  <si>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</si>
  <si>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</si>
  <si>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</si>
  <si>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</si>
  <si>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</si>
  <si>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</si>
  <si>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</si>
  <si>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</si>
  <si>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</si>
  <si>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</si>
  <si>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</si>
  <si>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</si>
  <si>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</si>
  <si>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</si>
  <si>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</si>
  <si>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</si>
  <si>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</si>
  <si>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</si>
  <si>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</si>
  <si>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</si>
  <si>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</si>
  <si>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</si>
  <si>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</si>
  <si>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</si>
  <si>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</si>
  <si>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</si>
  <si>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</si>
  <si>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</si>
  <si>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</si>
  <si>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</si>
  <si>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</si>
  <si>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</si>
  <si>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</si>
  <si>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</si>
  <si>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</si>
  <si>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</si>
  <si>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</si>
  <si>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</si>
  <si>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</si>
  <si>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</si>
  <si>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</si>
  <si>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</si>
  <si>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</si>
  <si>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</si>
  <si>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</si>
  <si>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</si>
  <si>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</si>
  <si>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</si>
  <si>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</si>
  <si>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</si>
  <si>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</si>
  <si>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</si>
  <si>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</si>
  <si>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</si>
  <si>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</si>
  <si>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</si>
  <si>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</si>
  <si>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</si>
  <si>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</si>
  <si>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</si>
  <si>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</si>
  <si>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</si>
  <si>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</si>
  <si>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</si>
  <si>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</si>
  <si>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</si>
  <si>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</si>
  <si>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</si>
  <si>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</si>
  <si>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</si>
  <si>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</si>
  <si>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</si>
  <si>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</si>
  <si>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</si>
  <si>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</si>
  <si>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</si>
  <si>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</si>
  <si>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</si>
  <si>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</si>
  <si>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</si>
  <si>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</si>
  <si>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</si>
  <si>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</si>
  <si>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</si>
  <si>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</si>
  <si>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</si>
  <si>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</si>
  <si>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</si>
  <si>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</si>
  <si>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</si>
  <si>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</si>
  <si>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</si>
  <si>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</si>
  <si>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</si>
  <si>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</si>
  <si>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</si>
  <si>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</si>
  <si>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</si>
  <si>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</si>
  <si>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</si>
  <si>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</si>
  <si>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</si>
  <si>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</si>
  <si>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</si>
  <si>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</si>
  <si>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</si>
  <si>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</si>
  <si>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</si>
  <si>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</si>
  <si>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</si>
  <si>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</si>
  <si>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</si>
  <si>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</si>
  <si>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</si>
  <si>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</si>
  <si>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</si>
  <si>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</si>
  <si>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</si>
  <si>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</si>
  <si>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</si>
  <si>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</si>
  <si>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</si>
  <si>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</si>
  <si>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</si>
  <si>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</si>
  <si>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</si>
  <si>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</si>
  <si>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</si>
  <si>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</si>
  <si>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</si>
  <si>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</si>
  <si>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</si>
  <si>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</si>
  <si>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</si>
  <si>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</si>
  <si>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</si>
  <si>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</si>
  <si>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</si>
  <si>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</si>
  <si>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</si>
  <si>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</si>
  <si>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</si>
  <si>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</si>
  <si>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</si>
  <si>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</si>
  <si>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</si>
  <si>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</si>
  <si>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</si>
  <si>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</si>
  <si>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</si>
  <si>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</si>
  <si>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</si>
  <si>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</si>
  <si>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</si>
  <si>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</si>
  <si>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</si>
  <si>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</si>
  <si>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</si>
  <si>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</si>
  <si>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</si>
  <si>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</si>
  <si>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</si>
  <si>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</si>
  <si>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</si>
  <si>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</si>
  <si>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</si>
  <si>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</si>
  <si>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</si>
  <si>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</si>
  <si>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</si>
  <si>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</si>
  <si>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</si>
  <si>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</si>
  <si>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</si>
  <si>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</si>
  <si>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</si>
  <si>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</si>
  <si>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</si>
  <si>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</si>
  <si>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</si>
  <si>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</si>
  <si>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</si>
  <si>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</si>
  <si>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</si>
  <si>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</si>
  <si>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</si>
  <si>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</si>
  <si>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</si>
  <si>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</si>
  <si>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</si>
  <si>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</si>
  <si>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</si>
  <si>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</si>
  <si>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</si>
  <si>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</si>
  <si>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</si>
  <si>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</si>
  <si>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</si>
  <si>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</si>
  <si>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</si>
  <si>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</si>
  <si>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</si>
  <si>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</si>
  <si>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</si>
  <si>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</si>
  <si>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</si>
  <si>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</si>
  <si>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</si>
  <si>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</si>
  <si>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</si>
  <si>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</si>
  <si>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</si>
  <si>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</si>
  <si>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</si>
  <si>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</si>
  <si>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</si>
  <si>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</si>
  <si>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</si>
  <si>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</si>
  <si>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</si>
  <si>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</si>
  <si>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</si>
  <si>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</si>
  <si>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</si>
  <si>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</si>
  <si>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</si>
  <si>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</si>
  <si>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</si>
  <si>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</si>
  <si>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</si>
  <si>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</si>
  <si>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</si>
  <si>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</si>
  <si>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</si>
  <si>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</si>
  <si>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</si>
  <si>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</si>
  <si>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</si>
  <si>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</si>
  <si>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</si>
  <si>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</si>
  <si>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</si>
  <si>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</si>
  <si>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</si>
  <si>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</si>
  <si>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</si>
  <si>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</si>
  <si>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</si>
  <si>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</si>
  <si>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</si>
  <si>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</si>
  <si>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</si>
  <si>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</si>
  <si>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</si>
  <si>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</si>
  <si>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</si>
  <si>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</si>
  <si>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</si>
  <si>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</si>
  <si>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</si>
  <si>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</si>
  <si>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</si>
  <si>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</si>
  <si>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</si>
  <si>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</si>
  <si>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</si>
  <si>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</si>
  <si>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</si>
  <si>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</si>
  <si>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</si>
  <si>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</si>
  <si>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</si>
  <si>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</si>
  <si>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</si>
  <si>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</si>
  <si>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</si>
  <si>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</si>
  <si>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</si>
  <si>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</si>
  <si>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</si>
  <si>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</si>
  <si>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</si>
  <si>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</si>
  <si>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</si>
  <si>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</si>
  <si>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</si>
  <si>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</si>
  <si>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</si>
  <si>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</si>
  <si>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</si>
  <si>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</si>
  <si>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</si>
  <si>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</si>
  <si>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</si>
  <si>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</si>
  <si>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</si>
  <si>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</si>
  <si>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</si>
  <si>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</si>
  <si>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</si>
  <si>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</si>
  <si>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</si>
  <si>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</si>
  <si>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</si>
  <si>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</si>
  <si>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</si>
  <si>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</si>
  <si>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</si>
  <si>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</si>
  <si>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</si>
  <si>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</si>
  <si>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</si>
  <si>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</si>
  <si>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</si>
  <si>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</si>
  <si>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</si>
  <si>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</si>
  <si>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</si>
  <si>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</si>
  <si>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</si>
  <si>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</si>
  <si>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</si>
  <si>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</si>
  <si>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</si>
  <si>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</si>
  <si>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</si>
  <si>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</si>
  <si>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</si>
  <si>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</si>
  <si>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</si>
  <si>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</si>
  <si>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</si>
  <si>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</si>
  <si>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</si>
  <si>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</si>
  <si>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</si>
  <si>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</si>
  <si>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</si>
  <si>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</si>
  <si>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</si>
  <si>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</si>
  <si>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</si>
  <si>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</si>
  <si>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</si>
  <si>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</si>
  <si>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</si>
  <si>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</si>
  <si>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</si>
  <si>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</si>
  <si>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</si>
  <si>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</si>
  <si>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</si>
  <si>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</si>
  <si>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</si>
  <si>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</si>
  <si>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</si>
  <si>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</si>
  <si>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</si>
  <si>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</si>
  <si>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</si>
  <si>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</si>
  <si>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</si>
  <si>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</si>
  <si>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</si>
  <si>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</si>
  <si>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</si>
  <si>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</si>
  <si>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</si>
  <si>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</si>
  <si>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</si>
  <si>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</si>
  <si>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</si>
  <si>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</si>
  <si>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</si>
  <si>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</si>
  <si>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</si>
  <si>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</si>
  <si>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</si>
  <si>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</si>
  <si>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</si>
  <si>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</si>
  <si>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</si>
  <si>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</si>
  <si>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</si>
  <si>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</si>
  <si>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</si>
  <si>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</si>
  <si>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</si>
  <si>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</si>
  <si>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</si>
  <si>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</si>
  <si>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</si>
  <si>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</si>
  <si>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</si>
  <si>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</si>
  <si>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</si>
  <si>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</si>
  <si>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</si>
  <si>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</si>
  <si>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</si>
  <si>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</si>
  <si>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</si>
  <si>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</si>
  <si>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</si>
  <si>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</si>
  <si>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</si>
  <si>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</si>
  <si>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</si>
  <si>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</si>
  <si>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</si>
  <si>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</si>
  <si>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</si>
  <si>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</si>
  <si>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</si>
  <si>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</si>
  <si>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</si>
  <si>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</si>
  <si>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</si>
  <si>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</si>
  <si>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</si>
  <si>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</si>
  <si>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</si>
  <si>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</si>
  <si>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</si>
  <si>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</si>
  <si>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</si>
  <si>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</si>
  <si>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</si>
  <si>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</si>
  <si>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</si>
  <si>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</si>
  <si>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</si>
  <si>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</si>
  <si>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</si>
  <si>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</si>
  <si>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</si>
  <si>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</si>
  <si>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</si>
  <si>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</si>
  <si>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</si>
  <si>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</si>
  <si>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</si>
  <si>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</si>
  <si>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</si>
  <si>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</si>
  <si>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</si>
  <si>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</si>
  <si>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</si>
  <si>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</si>
  <si>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</si>
  <si>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</si>
  <si>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</si>
  <si>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</si>
  <si>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</si>
  <si>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</si>
  <si>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</si>
  <si>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</si>
  <si>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</si>
  <si>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</si>
  <si>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</si>
  <si>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</si>
  <si>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</si>
  <si>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</si>
  <si>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</si>
  <si>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</si>
  <si>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</si>
  <si>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</si>
  <si>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</si>
  <si>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</si>
  <si>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</si>
  <si>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</si>
  <si>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</si>
  <si>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</si>
  <si>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</si>
  <si>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</si>
  <si>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</si>
  <si>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</si>
  <si>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</si>
  <si>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</si>
  <si>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</si>
  <si>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</si>
  <si>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</si>
  <si>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</si>
  <si>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</si>
  <si>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</si>
  <si>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</si>
  <si>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</si>
  <si>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</si>
  <si>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</si>
  <si>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</si>
  <si>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</si>
  <si>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</si>
  <si>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</si>
  <si>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</si>
  <si>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</si>
  <si>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</si>
  <si>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</si>
  <si>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</si>
  <si>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</si>
  <si>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</si>
  <si>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</si>
  <si>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</si>
  <si>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</si>
  <si>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</si>
  <si>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</si>
  <si>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</si>
  <si>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</si>
  <si>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</si>
  <si>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</si>
  <si>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</si>
  <si>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</si>
  <si>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</si>
  <si>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</si>
  <si>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</si>
  <si>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</si>
  <si>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</si>
  <si>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</si>
  <si>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</si>
  <si>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</si>
  <si>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</si>
  <si>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</si>
  <si>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</si>
  <si>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</si>
  <si>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</si>
  <si>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</si>
  <si>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</si>
  <si>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</si>
  <si>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</si>
  <si>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</si>
  <si>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</si>
  <si>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</si>
  <si>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</si>
  <si>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</si>
  <si>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</si>
  <si>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</si>
  <si>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</si>
  <si>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</si>
  <si>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</si>
  <si>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</si>
  <si>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</si>
  <si>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</si>
  <si>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</si>
  <si>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</si>
  <si>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</si>
  <si>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</si>
  <si>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</si>
  <si>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</si>
  <si>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</si>
  <si>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</si>
  <si>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</si>
  <si>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</si>
  <si>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</si>
  <si>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</si>
  <si>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</si>
  <si>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</si>
  <si>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</si>
  <si>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</si>
  <si>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</si>
  <si>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</si>
  <si>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</si>
  <si>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</si>
  <si>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</si>
  <si>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</si>
  <si>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</si>
  <si>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</si>
  <si>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</si>
  <si>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</si>
  <si>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</si>
  <si>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</si>
  <si>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</si>
  <si>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</si>
  <si>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</si>
  <si>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</si>
  <si>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</si>
  <si>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</si>
  <si>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</si>
  <si>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</si>
  <si>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</si>
  <si>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</si>
  <si>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</si>
  <si>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</si>
  <si>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</si>
  <si>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</si>
  <si>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</si>
  <si>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</si>
  <si>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</si>
  <si>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</si>
  <si>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</si>
  <si>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</si>
  <si>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</si>
  <si>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</si>
  <si>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</si>
  <si>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</si>
  <si>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</si>
  <si>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</si>
  <si>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</si>
  <si>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</si>
  <si>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</si>
  <si>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</si>
  <si>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</si>
  <si>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</si>
  <si>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</si>
  <si>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</si>
  <si>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</si>
  <si>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</si>
  <si>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</si>
  <si>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</si>
  <si>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</si>
  <si>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</si>
  <si>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</si>
  <si>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</si>
  <si>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</si>
  <si>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</si>
  <si>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</si>
  <si>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</si>
  <si>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</si>
  <si>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</si>
  <si>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</si>
  <si>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</si>
  <si>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</si>
  <si>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</si>
  <si>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</si>
  <si>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</si>
  <si>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</si>
  <si>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</si>
  <si>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</si>
  <si>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</si>
  <si>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</si>
  <si>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</si>
  <si>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</si>
  <si>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</si>
  <si>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</si>
  <si>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</si>
  <si>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</si>
  <si>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</si>
  <si>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</si>
  <si>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</si>
  <si>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</si>
  <si>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</si>
  <si>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</si>
  <si>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</si>
  <si>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</si>
  <si>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</si>
  <si>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</si>
  <si>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</si>
  <si>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</si>
  <si>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</si>
  <si>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</si>
  <si>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</si>
  <si>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</si>
  <si>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</si>
  <si>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</si>
  <si>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</si>
  <si>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</si>
  <si>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</si>
  <si>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</si>
  <si>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</si>
  <si>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</si>
  <si>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</si>
  <si>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</si>
  <si>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</si>
  <si>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</si>
  <si>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</si>
  <si>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</si>
  <si>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</si>
  <si>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</si>
  <si>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</si>
  <si>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</si>
  <si>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</si>
  <si>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</si>
  <si>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</si>
  <si>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</si>
  <si>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</si>
  <si>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</si>
  <si>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</si>
  <si>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</si>
  <si>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</si>
  <si>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</si>
  <si>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</si>
  <si>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</si>
  <si>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</si>
  <si>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</si>
  <si>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</si>
  <si>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</si>
  <si>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</si>
  <si>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</si>
  <si>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</si>
  <si>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</si>
  <si>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</si>
  <si>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</si>
  <si>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</si>
  <si>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</si>
  <si>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</si>
  <si>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</si>
  <si>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</si>
  <si>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</si>
  <si>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</si>
  <si>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</si>
  <si>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</si>
  <si>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</si>
  <si>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</si>
  <si>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</si>
  <si>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</si>
  <si>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</si>
  <si>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</si>
  <si>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</si>
  <si>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</si>
  <si>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</si>
  <si>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</si>
  <si>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</si>
  <si>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</si>
  <si>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</si>
  <si>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</si>
  <si>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</si>
  <si>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</si>
  <si>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</si>
  <si>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</si>
  <si>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</si>
  <si>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</si>
  <si>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</si>
  <si>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</si>
  <si>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</si>
  <si>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</si>
  <si>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</si>
  <si>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</si>
  <si>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</si>
  <si>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</si>
  <si>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</si>
  <si>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</si>
  <si>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</si>
  <si>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</si>
  <si>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</si>
  <si>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</si>
  <si>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</si>
  <si>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</si>
  <si>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</si>
  <si>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</si>
  <si>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</si>
  <si>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</si>
  <si>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</si>
  <si>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</si>
  <si>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</si>
  <si>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</si>
  <si>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</si>
  <si>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</si>
  <si>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</si>
  <si>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</si>
  <si>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</si>
  <si>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</si>
  <si>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</si>
  <si>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</si>
  <si>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</si>
  <si>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</si>
  <si>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</si>
  <si>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</si>
  <si>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</si>
  <si>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</si>
  <si>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</si>
  <si>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</si>
  <si>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</si>
  <si>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</si>
  <si>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</si>
  <si>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</si>
  <si>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</si>
  <si>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</si>
  <si>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</si>
  <si>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</si>
  <si>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</si>
  <si>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</si>
  <si>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</si>
  <si>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</si>
  <si>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</si>
  <si>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</si>
  <si>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</si>
  <si>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</si>
  <si>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</si>
  <si>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</si>
  <si>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</si>
  <si>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</si>
  <si>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</si>
  <si>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</si>
  <si>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</si>
  <si>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</si>
  <si>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</si>
  <si>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</si>
  <si>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</si>
  <si>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</si>
  <si>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</si>
  <si>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</si>
  <si>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</si>
  <si>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</si>
  <si>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</si>
  <si>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</si>
  <si>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</si>
  <si>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</si>
  <si>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</si>
  <si>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</si>
  <si>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</si>
  <si>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</si>
  <si>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</si>
  <si>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</si>
  <si>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</si>
  <si>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</si>
  <si>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</si>
  <si>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</si>
  <si>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</si>
  <si>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</si>
  <si>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</si>
  <si>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</si>
  <si>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</si>
  <si>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</si>
  <si>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</si>
  <si>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</si>
  <si>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</si>
  <si>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</si>
  <si>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</si>
  <si>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</si>
  <si>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</si>
  <si>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</si>
  <si>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</si>
  <si>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</si>
  <si>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</si>
  <si>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</si>
  <si>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</si>
  <si>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</si>
  <si>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</si>
  <si>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</si>
  <si>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</si>
  <si>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</si>
  <si>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</si>
  <si>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</si>
  <si>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</si>
  <si>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</si>
  <si>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</si>
  <si>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</si>
  <si>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</si>
  <si>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</si>
  <si>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</si>
  <si>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</si>
  <si>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</si>
  <si>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</si>
  <si>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</si>
  <si>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</si>
  <si>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</si>
  <si>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</si>
  <si>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</si>
  <si>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</si>
  <si>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</si>
  <si>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</si>
  <si>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</si>
  <si>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</si>
  <si>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</si>
  <si>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</si>
  <si>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</si>
  <si>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</si>
  <si>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</si>
  <si>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</si>
  <si>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</si>
  <si>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</si>
  <si>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</si>
  <si>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</si>
  <si>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</si>
  <si>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</si>
  <si>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</si>
  <si>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</si>
  <si>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</si>
  <si>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</si>
  <si>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</si>
  <si>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</si>
  <si>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</si>
  <si>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</si>
  <si>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</si>
  <si>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</si>
  <si>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</si>
  <si>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</si>
  <si>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</si>
  <si>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</si>
  <si>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</si>
  <si>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</si>
  <si>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</si>
  <si>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</si>
  <si>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</si>
  <si>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</si>
  <si>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</si>
  <si>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</si>
  <si>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</si>
  <si>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</si>
  <si>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</si>
  <si>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</si>
  <si>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</si>
  <si>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</si>
  <si>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</si>
  <si>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</si>
  <si>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</si>
  <si>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</si>
  <si>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</si>
  <si>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</si>
  <si>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</si>
  <si>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</si>
  <si>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</si>
  <si>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</si>
  <si>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</si>
  <si>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</si>
  <si>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</si>
  <si>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</si>
  <si>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</si>
  <si>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</si>
  <si>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</si>
  <si>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</si>
  <si>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</si>
  <si>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</si>
  <si>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</si>
  <si>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</si>
  <si>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</si>
  <si>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</si>
  <si>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</si>
  <si>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</si>
  <si>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</si>
  <si>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</si>
  <si>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</si>
  <si>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</si>
  <si>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</si>
  <si>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</si>
  <si>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</si>
  <si>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</si>
  <si>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</si>
  <si>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</si>
  <si>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</si>
  <si>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</si>
  <si>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</si>
  <si>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</si>
  <si>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</si>
  <si>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</si>
  <si>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</si>
  <si>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</si>
  <si>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</si>
  <si>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</si>
  <si>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</si>
  <si>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</si>
  <si>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</si>
  <si>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</si>
  <si>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</si>
  <si>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</si>
  <si>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</si>
  <si>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</si>
  <si>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</si>
  <si>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</si>
  <si>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</si>
  <si>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</si>
  <si>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</si>
  <si>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</si>
  <si>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</si>
  <si>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</si>
  <si>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</si>
  <si>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</si>
  <si>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</si>
  <si>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</si>
  <si>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</si>
  <si>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</si>
  <si>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</si>
  <si>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</si>
  <si>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</si>
  <si>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</si>
  <si>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</si>
  <si>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</si>
  <si>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</si>
  <si>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</si>
  <si>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</si>
  <si>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</si>
  <si>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</si>
  <si>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</si>
  <si>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</si>
  <si>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</si>
  <si>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</si>
  <si>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</si>
  <si>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</si>
  <si>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</si>
  <si>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</si>
  <si>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</si>
  <si>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</si>
  <si>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</si>
  <si>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</si>
  <si>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</si>
  <si>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</si>
  <si>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</si>
  <si>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</si>
  <si>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</si>
  <si>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</si>
  <si>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</si>
  <si>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</si>
  <si>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</si>
  <si>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</si>
  <si>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</si>
  <si>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</si>
  <si>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</si>
  <si>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</si>
  <si>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</si>
  <si>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</si>
  <si>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</si>
  <si>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</si>
  <si>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</si>
  <si>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</si>
  <si>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</si>
  <si>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</si>
  <si>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</si>
  <si>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</si>
  <si>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</si>
  <si>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</si>
  <si>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</si>
  <si>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</si>
  <si>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</si>
  <si>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</si>
  <si>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</si>
  <si>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</si>
  <si>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</si>
  <si>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</si>
  <si>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</si>
  <si>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</si>
  <si>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</si>
  <si>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</si>
  <si>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</si>
  <si>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</si>
  <si>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</si>
  <si>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</si>
  <si>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</si>
  <si>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</si>
  <si>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</si>
  <si>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</si>
  <si>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</si>
  <si>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</si>
  <si>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</si>
  <si>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</si>
  <si>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</si>
  <si>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</si>
  <si>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</si>
  <si>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</si>
  <si>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</si>
  <si>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</si>
  <si>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</si>
  <si>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</si>
  <si>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</si>
  <si>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</si>
  <si>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</si>
  <si>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</si>
  <si>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</si>
  <si>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</si>
  <si>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</si>
  <si>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</si>
  <si>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</si>
  <si>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</si>
  <si>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</si>
  <si>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</si>
  <si>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</si>
  <si>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</si>
  <si>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</si>
  <si>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</si>
  <si>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</si>
  <si>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</si>
  <si>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</si>
  <si>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</si>
  <si>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</si>
  <si>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</si>
  <si>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</si>
  <si>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</si>
  <si>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</si>
  <si>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</si>
  <si>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</si>
  <si>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</si>
  <si>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</si>
  <si>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</si>
  <si>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</si>
  <si>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</si>
  <si>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</si>
  <si>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</si>
  <si>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</si>
  <si>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</si>
  <si>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</si>
  <si>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</si>
  <si>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</si>
  <si>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</si>
  <si>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</si>
  <si>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</si>
  <si>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</si>
  <si>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</si>
  <si>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</si>
  <si>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</si>
  <si>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</si>
  <si>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</si>
  <si>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</si>
  <si>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</si>
  <si>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</si>
  <si>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</si>
  <si>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</si>
  <si>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</si>
  <si>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</si>
  <si>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</si>
  <si>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</si>
  <si>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</si>
  <si>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</si>
  <si>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</si>
  <si>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</si>
  <si>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</si>
  <si>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</si>
  <si>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</si>
  <si>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</si>
  <si>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</si>
  <si>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</si>
  <si>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</si>
  <si>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</si>
  <si>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</si>
  <si>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</si>
  <si>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</si>
  <si>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</si>
  <si>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</si>
  <si>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</si>
  <si>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</si>
  <si>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</si>
  <si>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</si>
  <si>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</si>
  <si>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</si>
  <si>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</si>
  <si>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</si>
  <si>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</si>
  <si>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</si>
  <si>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</si>
  <si>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</si>
  <si>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</si>
  <si>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</si>
  <si>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</si>
  <si>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</si>
  <si>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</si>
  <si>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</si>
  <si>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</si>
  <si>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</si>
  <si>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</si>
  <si>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</si>
  <si>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</si>
  <si>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</si>
  <si>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</si>
  <si>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</si>
  <si>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</si>
  <si>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</si>
  <si>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</si>
  <si>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</si>
  <si>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</si>
  <si>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</si>
  <si>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</si>
  <si>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</si>
  <si>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</si>
  <si>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</si>
  <si>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</si>
  <si>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</si>
  <si>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</si>
  <si>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</si>
  <si>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</si>
  <si>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</si>
  <si>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</si>
  <si>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</si>
  <si>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</si>
  <si>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</si>
  <si>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</si>
  <si>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</si>
  <si>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</si>
  <si>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</si>
  <si>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</si>
  <si>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</si>
  <si>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</si>
  <si>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</si>
  <si>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</si>
  <si>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</si>
  <si>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</si>
  <si>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</si>
  <si>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</si>
  <si>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</si>
  <si>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</si>
  <si>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</si>
  <si>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</si>
  <si>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</si>
  <si>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</si>
  <si>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</si>
  <si>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</si>
  <si>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</si>
  <si>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</si>
  <si>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</si>
  <si>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</si>
  <si>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</si>
  <si>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</si>
  <si>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</si>
  <si>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</si>
  <si>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</si>
  <si>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</si>
  <si>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</si>
  <si>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</si>
  <si>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</si>
  <si>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</si>
  <si>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</si>
  <si>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</si>
  <si>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</si>
  <si>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</si>
  <si>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</si>
  <si>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</si>
  <si>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</si>
  <si>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</si>
  <si>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</si>
  <si>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</si>
  <si>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</si>
  <si>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</si>
  <si>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</si>
  <si>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</si>
  <si>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</si>
  <si>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</si>
  <si>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</si>
  <si>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</si>
  <si>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</si>
  <si>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</si>
  <si>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</si>
  <si>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</si>
  <si>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</si>
  <si>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</si>
  <si>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</si>
  <si>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</si>
  <si>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</si>
  <si>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</si>
  <si>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</si>
  <si>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</si>
  <si>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</si>
  <si>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</si>
  <si>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</si>
  <si>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</si>
  <si>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</si>
  <si>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</si>
  <si>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</si>
  <si>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</si>
  <si>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</si>
  <si>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</si>
  <si>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</si>
  <si>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</si>
  <si>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</si>
  <si>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</si>
  <si>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</si>
  <si>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</si>
  <si>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</si>
  <si>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</si>
  <si>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</si>
  <si>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</si>
  <si>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</si>
  <si>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</si>
  <si>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</si>
  <si>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</si>
  <si>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</si>
  <si>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</si>
  <si>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</si>
  <si>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</si>
  <si>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</si>
  <si>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</si>
  <si>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</si>
  <si>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</si>
  <si>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</si>
  <si>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</si>
  <si>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</si>
  <si>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</si>
  <si>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</si>
  <si>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</si>
  <si>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</si>
  <si>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</si>
  <si>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</si>
  <si>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</si>
  <si>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</si>
  <si>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</si>
  <si>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</si>
  <si>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</si>
  <si>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</si>
  <si>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</si>
  <si>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</si>
  <si>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</si>
  <si>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</si>
  <si>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</si>
  <si>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</si>
  <si>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</si>
  <si>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</si>
  <si>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</si>
  <si>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</si>
  <si>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</si>
  <si>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</si>
  <si>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</si>
  <si>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</si>
  <si>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</si>
  <si>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</si>
  <si>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</si>
  <si>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</si>
  <si>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</si>
  <si>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</si>
  <si>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</si>
  <si>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</si>
  <si>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</si>
  <si>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</si>
  <si>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</si>
  <si>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</si>
  <si>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</si>
  <si>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</si>
  <si>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</si>
  <si>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</si>
  <si>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</si>
  <si>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</si>
  <si>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</si>
  <si>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</si>
  <si>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</si>
  <si>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</si>
  <si>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</si>
  <si>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</si>
  <si>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</si>
  <si>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</si>
  <si>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</si>
  <si>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</si>
  <si>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</si>
  <si>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</si>
  <si>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</si>
  <si>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</si>
  <si>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</si>
  <si>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</si>
  <si>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</si>
  <si>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</si>
  <si>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</si>
  <si>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</si>
  <si>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</si>
  <si>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</si>
  <si>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</si>
  <si>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</si>
  <si>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</si>
  <si>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</si>
  <si>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</si>
  <si>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</si>
  <si>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</si>
  <si>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</si>
  <si>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</si>
  <si>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</si>
  <si>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</si>
  <si>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</si>
  <si>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</si>
  <si>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</si>
  <si>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</si>
  <si>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</si>
  <si>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</si>
  <si>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</si>
  <si>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</si>
  <si>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</si>
  <si>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</si>
  <si>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</si>
  <si>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</si>
  <si>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</si>
  <si>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</si>
  <si>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</si>
  <si>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</si>
  <si>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</si>
  <si>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</si>
  <si>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</si>
  <si>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</si>
  <si>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</si>
  <si>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</si>
  <si>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</si>
  <si>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</si>
  <si>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</si>
  <si>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</si>
  <si>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</si>
  <si>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</si>
  <si>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</si>
  <si>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</si>
  <si>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</si>
  <si>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</si>
  <si>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</si>
  <si>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</si>
  <si>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</si>
  <si>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</si>
  <si>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</si>
  <si>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</si>
  <si>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</si>
  <si>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</si>
  <si>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</si>
  <si>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</si>
  <si>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</si>
  <si>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</si>
  <si>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</si>
  <si>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</si>
  <si>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</si>
  <si>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</si>
  <si>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</si>
  <si>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</si>
  <si>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</si>
  <si>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</si>
  <si>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</si>
  <si>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</si>
  <si>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</si>
  <si>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</si>
  <si>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</si>
  <si>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</si>
  <si>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</si>
  <si>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</si>
  <si>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</si>
  <si>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</si>
  <si>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</si>
  <si>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</si>
  <si>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</si>
  <si>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</si>
  <si>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</si>
  <si>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</si>
  <si>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</si>
  <si>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</si>
  <si>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</si>
  <si>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</si>
  <si>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</si>
  <si>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</si>
  <si>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</si>
  <si>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</si>
  <si>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</si>
  <si>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</si>
  <si>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</si>
  <si>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</si>
  <si>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</si>
  <si>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</si>
  <si>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</si>
  <si>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</si>
  <si>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</si>
  <si>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</si>
  <si>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</si>
  <si>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</si>
  <si>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</si>
  <si>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</si>
  <si>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</si>
  <si>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</si>
  <si>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</si>
  <si>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</si>
  <si>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</si>
  <si>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</si>
  <si>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</si>
  <si>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</si>
  <si>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</si>
  <si>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</si>
  <si>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</si>
  <si>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</si>
  <si>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</si>
  <si>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</si>
  <si>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</si>
  <si>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</si>
  <si>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</si>
  <si>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</si>
  <si>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</si>
  <si>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</si>
  <si>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</si>
  <si>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</si>
  <si>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</si>
  <si>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</si>
  <si>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</si>
  <si>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</si>
  <si>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</si>
  <si>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</si>
  <si>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</si>
  <si>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</si>
  <si>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</si>
  <si>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</si>
  <si>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</si>
  <si>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</si>
  <si>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</si>
  <si>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</si>
  <si>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</si>
  <si>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</si>
  <si>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</si>
  <si>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</si>
  <si>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</si>
  <si>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</si>
  <si>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</si>
  <si>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</si>
  <si>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</si>
  <si>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</si>
  <si>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</si>
  <si>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</si>
  <si>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</si>
  <si>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</si>
  <si>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</si>
  <si>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</si>
  <si>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</si>
  <si>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</si>
  <si>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</si>
  <si>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</si>
  <si>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</si>
  <si>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</si>
  <si>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</si>
  <si>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</si>
  <si>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</si>
  <si>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</si>
  <si>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</si>
  <si>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</si>
  <si>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</si>
  <si>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</si>
  <si>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</si>
  <si>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</si>
  <si>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</si>
  <si>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</si>
  <si>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</si>
  <si>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</si>
  <si>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</si>
  <si>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</si>
  <si>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</si>
  <si>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</si>
  <si>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</si>
  <si>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</si>
  <si>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</si>
  <si>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</si>
  <si>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</si>
  <si>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</si>
  <si>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</si>
  <si>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</si>
  <si>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</si>
  <si>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</si>
  <si>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</si>
  <si>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</si>
  <si>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</si>
  <si>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</si>
  <si>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</si>
  <si>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</si>
  <si>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</si>
  <si>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</si>
  <si>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</si>
  <si>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</si>
  <si>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</si>
  <si>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</si>
  <si>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</si>
  <si>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</si>
  <si>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</si>
  <si>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</si>
  <si>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</si>
  <si>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</si>
  <si>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</si>
  <si>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</si>
  <si>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</si>
  <si>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</si>
  <si>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</si>
  <si>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</si>
  <si>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</si>
  <si>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</si>
  <si>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</si>
  <si>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</si>
  <si>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</si>
  <si>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</si>
  <si>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</si>
  <si>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</si>
  <si>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</si>
  <si>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</si>
  <si>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</si>
  <si>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</si>
  <si>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</si>
  <si>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</si>
  <si>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</si>
  <si>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</si>
  <si>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</si>
  <si>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</si>
  <si>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</si>
  <si>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</si>
  <si>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</si>
  <si>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</si>
  <si>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</si>
  <si>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</si>
  <si>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</si>
  <si>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</si>
  <si>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</si>
  <si>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</si>
  <si>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</si>
  <si>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</si>
  <si>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</si>
  <si>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</si>
  <si>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</si>
  <si>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</si>
  <si>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</si>
  <si>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</si>
  <si>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</si>
  <si>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</si>
  <si>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</si>
  <si>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</si>
  <si>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</si>
  <si>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</si>
  <si>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</si>
  <si>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</si>
  <si>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</si>
  <si>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</si>
  <si>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</si>
  <si>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</si>
  <si>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</si>
  <si>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</si>
  <si>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</si>
  <si>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</si>
  <si>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</si>
  <si>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</si>
  <si>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</si>
  <si>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</si>
  <si>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</si>
  <si>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</si>
  <si>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</si>
  <si>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</si>
  <si>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</si>
  <si>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</si>
  <si>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</si>
  <si>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</si>
  <si>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</si>
  <si>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</si>
  <si>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</si>
  <si>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</si>
  <si>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</si>
  <si>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</si>
  <si>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</si>
  <si>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</si>
  <si>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</si>
  <si>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</si>
  <si>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</si>
  <si>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</si>
  <si>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</si>
  <si>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</si>
  <si>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</si>
  <si>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</si>
  <si>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</si>
  <si>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</si>
  <si>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</si>
  <si>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</si>
  <si>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</si>
  <si>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</si>
  <si>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</si>
  <si>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</si>
  <si>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</si>
  <si>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</si>
  <si>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</si>
  <si>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</si>
  <si>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</si>
  <si>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</si>
  <si>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</si>
  <si>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</si>
  <si>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</si>
  <si>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</si>
  <si>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</si>
  <si>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</si>
  <si>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</si>
  <si>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</si>
  <si>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</si>
  <si>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</si>
  <si>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</si>
  <si>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</si>
  <si>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</si>
  <si>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</si>
  <si>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</si>
  <si>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</si>
  <si>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</si>
  <si>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</si>
  <si>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</si>
  <si>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</si>
  <si>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</si>
  <si>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</si>
  <si>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</si>
  <si>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</si>
  <si>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</si>
  <si>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</si>
  <si>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</si>
  <si>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</si>
  <si>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</si>
  <si>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</si>
  <si>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</si>
  <si>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</si>
  <si>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</si>
  <si>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</si>
  <si>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</si>
  <si>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</si>
  <si>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</si>
  <si>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</si>
  <si>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</si>
  <si>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</si>
  <si>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</si>
  <si>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</si>
  <si>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</si>
  <si>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</si>
  <si>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</si>
  <si>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</si>
  <si>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</si>
  <si>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</si>
  <si>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</si>
  <si>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</si>
  <si>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</si>
  <si>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</si>
  <si>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</si>
  <si>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</si>
  <si>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</si>
  <si>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</si>
  <si>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</si>
  <si>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</si>
  <si>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</si>
  <si>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</si>
  <si>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</si>
  <si>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</si>
  <si>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</si>
  <si>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</si>
  <si>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</si>
  <si>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</si>
  <si>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</si>
  <si>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</si>
  <si>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</si>
  <si>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</si>
  <si>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</si>
  <si>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</si>
  <si>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</si>
  <si>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</si>
  <si>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</si>
  <si>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</si>
  <si>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</si>
  <si>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</si>
  <si>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</si>
  <si>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</si>
  <si>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</si>
  <si>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</si>
  <si>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</si>
  <si>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</si>
  <si>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</si>
  <si>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</si>
  <si>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</si>
  <si>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</si>
  <si>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</si>
  <si>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</si>
  <si>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</si>
  <si>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</si>
  <si>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</si>
  <si>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</si>
  <si>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</si>
  <si>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</si>
  <si>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</si>
  <si>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</si>
  <si>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</si>
  <si>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</si>
  <si>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</si>
  <si>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</si>
  <si>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</si>
  <si>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</si>
  <si>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</si>
  <si>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</si>
  <si>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</si>
  <si>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</si>
  <si>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</si>
  <si>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</si>
  <si>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</si>
  <si>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</si>
  <si>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</si>
  <si>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</si>
  <si>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</si>
  <si>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</si>
  <si>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</si>
  <si>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</si>
  <si>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</si>
  <si>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</si>
  <si>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</si>
  <si>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</si>
  <si>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</si>
  <si>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</si>
  <si>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</si>
  <si>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</si>
  <si>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</si>
  <si>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</si>
  <si>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</si>
  <si>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</si>
  <si>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</si>
  <si>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</si>
  <si>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</si>
  <si>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</si>
  <si>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</si>
  <si>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</si>
  <si>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</si>
  <si>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</si>
  <si>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</si>
  <si>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</si>
  <si>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</si>
  <si>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</si>
  <si>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</si>
  <si>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</si>
  <si>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</si>
  <si>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</si>
  <si>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</si>
  <si>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</si>
  <si>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</si>
  <si>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</si>
  <si>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</si>
  <si>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</si>
  <si>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</si>
  <si>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</si>
  <si>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</si>
  <si>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</si>
  <si>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</si>
  <si>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</si>
  <si>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</si>
  <si>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</si>
  <si>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</si>
  <si>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</si>
  <si>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</si>
  <si>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</si>
  <si>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</si>
  <si>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</si>
  <si>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</si>
  <si>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</si>
  <si>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</si>
  <si>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</si>
  <si>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</si>
  <si>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</si>
  <si>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</si>
  <si>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</si>
  <si>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</si>
  <si>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</si>
  <si>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</si>
  <si>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</si>
  <si>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</si>
  <si>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</si>
  <si>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</si>
  <si>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</si>
  <si>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</si>
  <si>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</si>
  <si>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</si>
  <si>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</si>
  <si>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</si>
  <si>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</si>
  <si>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</si>
  <si>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</si>
  <si>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</si>
  <si>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</si>
  <si>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</si>
  <si>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</si>
  <si>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</si>
  <si>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</si>
  <si>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</si>
  <si>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</si>
  <si>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</si>
  <si>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</si>
  <si>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</si>
  <si>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</si>
  <si>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</si>
  <si>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</si>
  <si>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</si>
  <si>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</si>
  <si>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</si>
  <si>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</si>
  <si>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</si>
  <si>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</si>
  <si>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</si>
  <si>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</si>
  <si>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</si>
  <si>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</si>
  <si>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</si>
  <si>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</si>
  <si>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</si>
  <si>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</si>
  <si>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</si>
  <si>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</si>
  <si>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</si>
  <si>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</si>
  <si>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</si>
  <si>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</si>
  <si>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</si>
  <si>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</si>
  <si>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</si>
  <si>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</si>
  <si>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</si>
  <si>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</si>
  <si>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</si>
  <si>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</si>
  <si>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</si>
  <si>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</si>
  <si>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</si>
  <si>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</si>
  <si>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</si>
  <si>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</si>
  <si>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</si>
  <si>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</si>
  <si>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</si>
  <si>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</si>
  <si>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</si>
  <si>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</si>
  <si>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</si>
  <si>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</si>
  <si>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</si>
  <si>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</si>
  <si>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</si>
  <si>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</si>
  <si>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</si>
  <si>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</si>
  <si>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</si>
  <si>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</si>
  <si>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</si>
  <si>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</si>
  <si>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</si>
  <si>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</si>
  <si>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</si>
  <si>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</si>
  <si>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</si>
  <si>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</si>
  <si>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</si>
  <si>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</si>
  <si>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</si>
  <si>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</si>
  <si>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</si>
  <si>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</si>
  <si>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</si>
  <si>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</si>
  <si>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</si>
  <si>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</si>
  <si>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</si>
  <si>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</si>
  <si>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</si>
  <si>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</si>
  <si>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</si>
  <si>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</si>
  <si>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</si>
  <si>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</si>
  <si>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</si>
  <si>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</si>
  <si>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</si>
  <si>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</si>
  <si>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</si>
  <si>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</si>
  <si>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</si>
  <si>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</si>
  <si>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</si>
  <si>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</si>
  <si>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</si>
  <si>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</si>
  <si>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</si>
  <si>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</si>
  <si>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</si>
  <si>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</si>
  <si>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</si>
  <si>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</si>
  <si>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</si>
  <si>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</si>
  <si>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</si>
  <si>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</si>
  <si>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</si>
  <si>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</si>
  <si>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</si>
  <si>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</si>
  <si>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</si>
  <si>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</si>
  <si>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</si>
  <si>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</si>
  <si>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</si>
  <si>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</si>
  <si>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</si>
  <si>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</si>
  <si>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</si>
  <si>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</si>
  <si>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</si>
  <si>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</si>
  <si>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</si>
  <si>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</si>
  <si>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</si>
  <si>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</si>
  <si>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</si>
  <si>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</si>
  <si>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</si>
  <si>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</si>
  <si>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</si>
  <si>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</si>
  <si>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</si>
  <si>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</si>
  <si>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</si>
  <si>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</si>
  <si>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</si>
  <si>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</si>
  <si>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</si>
  <si>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</si>
  <si>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</si>
  <si>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</si>
  <si>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</si>
  <si>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</si>
  <si>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</si>
  <si>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</si>
  <si>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</si>
  <si>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</si>
  <si>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</si>
  <si>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</si>
  <si>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</si>
  <si>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</si>
  <si>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</si>
  <si>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</si>
  <si>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</si>
  <si>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</si>
  <si>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</si>
  <si>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</si>
  <si>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</si>
  <si>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</si>
  <si>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</si>
  <si>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</si>
  <si>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</si>
  <si>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</si>
  <si>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</si>
  <si>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</si>
  <si>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</si>
  <si>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</si>
  <si>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</si>
  <si>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</si>
  <si>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</si>
  <si>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</si>
  <si>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</si>
  <si>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</si>
  <si>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</si>
  <si>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</si>
  <si>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</si>
  <si>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</si>
  <si>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</si>
  <si>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</si>
  <si>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</si>
  <si>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</si>
  <si>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</si>
  <si>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</si>
  <si>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</si>
  <si>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</si>
  <si>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</si>
  <si>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</si>
  <si>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</si>
  <si>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</si>
  <si>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</si>
  <si>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</si>
  <si>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</si>
  <si>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</si>
  <si>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</si>
  <si>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</si>
  <si>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</si>
  <si>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</si>
  <si>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</si>
  <si>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</si>
  <si>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</si>
  <si>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</si>
  <si>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</si>
  <si>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</si>
  <si>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</si>
  <si>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</si>
  <si>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</si>
  <si>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</si>
  <si>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</si>
  <si>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</si>
  <si>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</si>
  <si>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</si>
  <si>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</si>
  <si>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</si>
  <si>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</si>
  <si>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</si>
  <si>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</si>
  <si>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</si>
  <si>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</si>
  <si>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</si>
  <si>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</si>
  <si>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</si>
  <si>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</si>
  <si>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</si>
  <si>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</si>
  <si>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</si>
  <si>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</si>
  <si>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</si>
  <si>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</si>
  <si>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</si>
  <si>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</si>
  <si>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</si>
  <si>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</si>
  <si>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</si>
  <si>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</si>
  <si>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</si>
  <si>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</si>
  <si>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</si>
  <si>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</si>
  <si>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</si>
  <si>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</si>
  <si>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</si>
  <si>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</si>
  <si>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</si>
  <si>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</si>
  <si>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</si>
  <si>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</si>
  <si>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</si>
  <si>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</si>
  <si>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</si>
  <si>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</si>
  <si>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</si>
  <si>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</si>
  <si>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</si>
  <si>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</si>
  <si>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</si>
  <si>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</si>
  <si>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</si>
  <si>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</si>
  <si>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</si>
  <si>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</si>
  <si>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</si>
  <si>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</si>
  <si>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</si>
  <si>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</si>
  <si>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</si>
  <si>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</si>
  <si>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</si>
  <si>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</si>
  <si>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</si>
  <si>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</si>
  <si>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</si>
  <si>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</si>
  <si>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</si>
  <si>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</si>
  <si>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</si>
  <si>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</si>
  <si>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</si>
  <si>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</si>
  <si>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</si>
  <si>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</si>
  <si>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</si>
  <si>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</si>
  <si>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</si>
  <si>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</si>
  <si>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</si>
  <si>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</si>
  <si>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</si>
  <si>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</si>
  <si>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</si>
  <si>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</si>
  <si>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</si>
  <si>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</si>
  <si>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</si>
  <si>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</si>
  <si>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</si>
  <si>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</si>
  <si>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</si>
  <si>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</si>
  <si>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</si>
  <si>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</si>
  <si>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</si>
  <si>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</si>
  <si>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</si>
  <si>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</si>
  <si>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</si>
  <si>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</si>
  <si>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</si>
  <si>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</si>
  <si>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</si>
  <si>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</si>
  <si>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</si>
  <si>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</si>
  <si>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</si>
  <si>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</si>
  <si>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</si>
  <si>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</si>
  <si>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</si>
  <si>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</si>
  <si>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</si>
  <si>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</si>
  <si>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</si>
  <si>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</si>
  <si>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</si>
  <si>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</si>
  <si>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</si>
  <si>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</si>
  <si>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</si>
  <si>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</si>
  <si>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</si>
  <si>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</si>
  <si>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</si>
  <si>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</si>
  <si>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</si>
  <si>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</si>
  <si>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</si>
  <si>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</si>
  <si>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</si>
  <si>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</si>
  <si>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</si>
  <si>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</si>
  <si>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</si>
  <si>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</si>
  <si>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</si>
  <si>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</si>
  <si>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</si>
  <si>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</si>
  <si>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</si>
  <si>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</si>
  <si>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</si>
  <si>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</si>
  <si>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</si>
  <si>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</si>
  <si>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</si>
  <si>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</si>
  <si>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</si>
  <si>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</si>
  <si>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</si>
  <si>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</si>
  <si>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</si>
  <si>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</si>
  <si>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</si>
  <si>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</si>
  <si>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</si>
  <si>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</si>
  <si>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</si>
  <si>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</si>
  <si>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</si>
  <si>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</si>
  <si>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</si>
  <si>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</si>
  <si>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</si>
  <si>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</si>
  <si>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</si>
  <si>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</si>
  <si>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</si>
  <si>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</si>
  <si>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</si>
  <si>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</si>
  <si>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</si>
  <si>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</si>
  <si>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</si>
  <si>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</si>
  <si>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</si>
  <si>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</si>
  <si>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</si>
  <si>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</si>
  <si>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</si>
  <si>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</si>
  <si>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</si>
  <si>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</si>
  <si>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</si>
  <si>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</si>
  <si>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</si>
  <si>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</si>
  <si>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</si>
  <si>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</si>
  <si>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</si>
  <si>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</si>
  <si>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</si>
  <si>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</si>
  <si>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</si>
  <si>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</si>
  <si>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</si>
  <si>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</si>
  <si>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</si>
  <si>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</si>
  <si>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</si>
  <si>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</si>
  <si>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</si>
  <si>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</si>
  <si>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</si>
  <si>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</si>
  <si>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</si>
  <si>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</si>
  <si>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</si>
  <si>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</si>
  <si>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</si>
  <si>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</si>
  <si>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</si>
  <si>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</si>
  <si>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</si>
  <si>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</si>
  <si>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</si>
  <si>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</si>
  <si>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</si>
  <si>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</si>
  <si>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</si>
  <si>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</si>
  <si>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</si>
  <si>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</si>
  <si>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</si>
  <si>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</si>
  <si>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</si>
  <si>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</si>
  <si>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</si>
  <si>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</si>
  <si>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</si>
  <si>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</si>
  <si>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</si>
  <si>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</si>
  <si>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</si>
  <si>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</si>
  <si>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</si>
  <si>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</si>
  <si>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</si>
  <si>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</si>
  <si>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</si>
  <si>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</si>
  <si>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</si>
  <si>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</si>
  <si>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</si>
  <si>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</si>
  <si>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</si>
  <si>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</si>
  <si>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</si>
  <si>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</si>
  <si>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</si>
  <si>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</si>
  <si>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</si>
  <si>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</si>
  <si>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</si>
  <si>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</si>
  <si>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</si>
  <si>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</si>
  <si>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</si>
  <si>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</si>
  <si>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</si>
  <si>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</si>
  <si>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</si>
  <si>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</si>
  <si>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</si>
  <si>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</si>
  <si>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</si>
  <si>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</si>
  <si>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</si>
  <si>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</si>
  <si>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</si>
  <si>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</si>
  <si>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</si>
  <si>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</si>
  <si>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</si>
  <si>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</si>
  <si>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</si>
  <si>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</si>
  <si>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</si>
  <si>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</si>
  <si>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</si>
  <si>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</si>
  <si>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</si>
  <si>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</si>
  <si>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</si>
  <si>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</si>
  <si>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</si>
  <si>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</si>
  <si>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</si>
  <si>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</si>
  <si>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</si>
  <si>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</si>
  <si>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</si>
  <si>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</si>
  <si>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</si>
  <si>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</si>
  <si>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</si>
  <si>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</si>
  <si>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</si>
  <si>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</si>
  <si>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</si>
  <si>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</si>
  <si>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</si>
  <si>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</si>
  <si>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</si>
  <si>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</si>
  <si>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</si>
  <si>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</si>
  <si>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</si>
  <si>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</si>
  <si>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</si>
  <si>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</si>
  <si>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</si>
  <si>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</si>
  <si>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</si>
  <si>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</si>
  <si>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</si>
  <si>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</si>
  <si>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</si>
  <si>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</si>
  <si>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</si>
  <si>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</si>
  <si>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</si>
  <si>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</si>
  <si>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</si>
  <si>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</si>
  <si>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</si>
  <si>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</si>
  <si>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</si>
  <si>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</si>
  <si>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</si>
  <si>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</si>
  <si>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</si>
  <si>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</si>
  <si>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</si>
  <si>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</si>
  <si>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</si>
  <si>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</si>
  <si>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</si>
  <si>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</si>
  <si>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</si>
  <si>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</si>
  <si>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</si>
  <si>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</si>
  <si>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</si>
  <si>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</si>
  <si>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</si>
  <si>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</si>
  <si>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</si>
  <si>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</si>
  <si>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</si>
  <si>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</si>
  <si>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</si>
  <si>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</si>
  <si>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</si>
  <si>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</si>
  <si>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</si>
  <si>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</si>
  <si>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</si>
  <si>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</si>
  <si>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</si>
  <si>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</si>
  <si>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</si>
  <si>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</si>
  <si>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</si>
  <si>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</si>
  <si>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</si>
  <si>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</si>
  <si>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</si>
  <si>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</si>
  <si>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</si>
  <si>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</si>
  <si>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</si>
  <si>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</si>
  <si>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</si>
  <si>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</si>
  <si>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</si>
  <si>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</si>
  <si>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</si>
  <si>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</si>
  <si>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</si>
  <si>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</si>
  <si>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</si>
  <si>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</si>
  <si>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</si>
  <si>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</si>
  <si>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</si>
  <si>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</si>
  <si>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</si>
  <si>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</si>
  <si>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</si>
  <si>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</si>
  <si>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</si>
  <si>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</si>
  <si>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</si>
  <si>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</si>
  <si>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</si>
  <si>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</si>
  <si>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</si>
  <si>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</si>
  <si>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</si>
  <si>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</si>
  <si>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</si>
  <si>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</si>
  <si>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</si>
  <si>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</si>
  <si>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</si>
  <si>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</si>
  <si>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</si>
  <si>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</si>
  <si>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</si>
  <si>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</si>
  <si>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</si>
  <si>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</si>
  <si>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</si>
  <si>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</si>
  <si>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</si>
  <si>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</si>
  <si>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</si>
  <si>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</si>
  <si>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</si>
  <si>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</si>
  <si>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</si>
  <si>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</si>
  <si>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</si>
  <si>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</si>
  <si>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</si>
  <si>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</si>
  <si>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</si>
  <si>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</si>
  <si>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</si>
  <si>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</si>
  <si>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</si>
  <si>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</si>
  <si>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</si>
  <si>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</si>
  <si>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</si>
  <si>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</si>
  <si>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</si>
  <si>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</si>
  <si>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</si>
  <si>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</si>
  <si>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</si>
  <si>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</si>
  <si>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</si>
  <si>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</si>
  <si>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</si>
  <si>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</si>
  <si>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</si>
  <si>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</si>
  <si>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</si>
  <si>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</si>
  <si>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</si>
  <si>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</si>
  <si>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</si>
  <si>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</si>
  <si>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</si>
  <si>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</si>
  <si>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</si>
  <si>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</si>
  <si>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</si>
  <si>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</si>
  <si>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</si>
  <si>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</si>
  <si>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</si>
  <si>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</si>
  <si>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</si>
  <si>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</si>
  <si>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</si>
  <si>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</si>
  <si>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</si>
  <si>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</si>
  <si>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</si>
  <si>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</si>
  <si>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</si>
  <si>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</si>
  <si>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</si>
  <si>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</si>
  <si>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</si>
  <si>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</si>
  <si>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</si>
  <si>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</si>
  <si>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</si>
  <si>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</si>
  <si>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</si>
  <si>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</si>
  <si>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</si>
  <si>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</si>
  <si>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</si>
  <si>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</si>
  <si>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</si>
  <si>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</si>
  <si>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</si>
  <si>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</si>
  <si>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</si>
  <si>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</si>
  <si>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</si>
  <si>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</si>
  <si>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</si>
  <si>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</si>
  <si>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</si>
  <si>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</si>
  <si>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</si>
  <si>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</si>
  <si>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</si>
  <si>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</si>
  <si>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</si>
  <si>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</si>
  <si>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</si>
  <si>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</si>
  <si>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</si>
  <si>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</si>
  <si>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</si>
  <si>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</si>
  <si>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</si>
  <si>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</si>
  <si>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</si>
  <si>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</si>
  <si>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</si>
  <si>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</si>
  <si>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</si>
  <si>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</si>
  <si>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</si>
  <si>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</si>
  <si>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</si>
  <si>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</si>
  <si>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</si>
  <si>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</si>
  <si>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</si>
  <si>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</si>
  <si>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</si>
  <si>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</si>
  <si>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</si>
  <si>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</si>
  <si>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</si>
  <si>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</si>
  <si>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</si>
  <si>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</si>
  <si>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</si>
  <si>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</si>
  <si>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</si>
  <si>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</si>
  <si>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</si>
  <si>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</si>
  <si>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</si>
  <si>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</si>
  <si>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</si>
  <si>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</si>
  <si>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</si>
  <si>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</si>
  <si>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</si>
  <si>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</si>
  <si>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</si>
  <si>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</si>
  <si>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</si>
  <si>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</si>
  <si>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</si>
  <si>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</si>
  <si>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</si>
  <si>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</si>
  <si>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</si>
  <si>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</si>
  <si>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</si>
  <si>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</si>
  <si>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</si>
  <si>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</si>
  <si>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</si>
  <si>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</si>
  <si>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</si>
  <si>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</si>
  <si>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</si>
  <si>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</si>
  <si>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</si>
  <si>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</si>
  <si>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</si>
  <si>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</si>
  <si>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</si>
  <si>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</si>
  <si>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</si>
  <si>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</si>
  <si>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</si>
  <si>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</si>
  <si>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</si>
  <si>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</si>
  <si>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</si>
  <si>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</si>
  <si>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</si>
  <si>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</si>
  <si>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</si>
  <si>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</si>
  <si>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</si>
  <si>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</si>
  <si>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</si>
  <si>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</si>
  <si>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</si>
  <si>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</si>
  <si>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</si>
  <si>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</si>
  <si>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</si>
  <si>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</si>
  <si>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</si>
  <si>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</si>
  <si>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</si>
  <si>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</si>
  <si>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</si>
  <si>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</si>
  <si>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</si>
  <si>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</si>
  <si>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</si>
  <si>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</si>
  <si>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</si>
  <si>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</si>
  <si>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</si>
  <si>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</si>
  <si>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</si>
  <si>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</si>
  <si>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</si>
  <si>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</si>
  <si>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</si>
  <si>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</si>
  <si>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</si>
  <si>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</si>
  <si>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</si>
  <si>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</si>
  <si>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</si>
  <si>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</si>
  <si>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</si>
  <si>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</si>
  <si>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</si>
  <si>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</si>
  <si>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</si>
  <si>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</si>
  <si>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</si>
  <si>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</si>
  <si>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</si>
  <si>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</si>
  <si>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</si>
  <si>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</si>
  <si>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</si>
  <si>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</si>
  <si>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</si>
  <si>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</si>
  <si>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</si>
  <si>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</si>
  <si>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</si>
  <si>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</si>
  <si>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</si>
  <si>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</si>
  <si>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</si>
  <si>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</si>
  <si>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</si>
  <si>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</si>
  <si>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</si>
  <si>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</si>
  <si>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</si>
  <si>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</si>
  <si>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</si>
  <si>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</si>
  <si>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</si>
  <si>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</si>
  <si>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</si>
  <si>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</si>
  <si>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</si>
  <si>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</si>
  <si>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</si>
  <si>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</si>
  <si>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</si>
  <si>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</si>
  <si>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</si>
  <si>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</si>
  <si>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</si>
  <si>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</si>
  <si>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</si>
  <si>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</si>
  <si>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</si>
  <si>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</si>
  <si>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</si>
  <si>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</si>
  <si>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</si>
  <si>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</si>
  <si>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</si>
  <si>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</si>
  <si>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</si>
  <si>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</si>
  <si>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</si>
  <si>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</si>
  <si>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</si>
  <si>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</si>
  <si>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</si>
  <si>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</si>
  <si>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</si>
  <si>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</si>
  <si>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</si>
  <si>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</si>
  <si>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</si>
  <si>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</si>
  <si>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</si>
  <si>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</si>
  <si>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</si>
  <si>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</si>
  <si>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</si>
  <si>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</si>
  <si>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</si>
  <si>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</si>
  <si>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</si>
  <si>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</si>
  <si>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</si>
  <si>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</si>
  <si>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</si>
  <si>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</si>
  <si>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</si>
  <si>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</si>
  <si>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</si>
  <si>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</si>
  <si>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</si>
  <si>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</si>
  <si>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</si>
  <si>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</si>
  <si>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</si>
  <si>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</si>
  <si>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</si>
  <si>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</si>
  <si>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</si>
  <si>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</si>
  <si>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</si>
  <si>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</si>
  <si>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</si>
  <si>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</si>
  <si>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</si>
  <si>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</si>
  <si>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</si>
  <si>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</si>
  <si>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</si>
  <si>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</si>
  <si>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</si>
  <si>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</si>
  <si>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</si>
  <si>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</si>
  <si>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</si>
  <si>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</si>
  <si>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</si>
  <si>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</si>
  <si>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</si>
  <si>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</si>
  <si>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</si>
  <si>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</si>
  <si>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</si>
  <si>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</si>
  <si>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</si>
  <si>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</si>
  <si>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</si>
  <si>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</si>
  <si>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</si>
  <si>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</si>
  <si>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</si>
  <si>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</si>
  <si>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</si>
  <si>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</si>
  <si>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</si>
  <si>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</si>
  <si>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</si>
  <si>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</si>
  <si>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</si>
  <si>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</si>
  <si>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</si>
  <si>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</si>
  <si>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</si>
  <si>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</si>
  <si>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</si>
  <si>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</si>
  <si>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</si>
  <si>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</si>
  <si>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</si>
  <si>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</si>
  <si>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</si>
  <si>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</si>
  <si>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</si>
  <si>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</si>
  <si>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</si>
  <si>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</si>
  <si>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</si>
  <si>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</si>
  <si>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</si>
  <si>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</si>
  <si>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</si>
  <si>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</si>
  <si>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</si>
  <si>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</si>
  <si>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</si>
  <si>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</si>
  <si>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</si>
  <si>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</si>
  <si>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</si>
  <si>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</si>
  <si>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</si>
  <si>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</si>
  <si>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</si>
  <si>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</si>
  <si>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</si>
  <si>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</si>
  <si>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</si>
  <si>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</si>
  <si>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</si>
  <si>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</si>
  <si>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</si>
  <si>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</si>
  <si>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</si>
  <si>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</si>
  <si>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</si>
  <si>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</si>
  <si>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</si>
  <si>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</si>
  <si>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</si>
  <si>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</si>
  <si>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</si>
  <si>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</si>
  <si>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</si>
  <si>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</si>
  <si>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</si>
  <si>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</si>
  <si>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</si>
  <si>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</si>
  <si>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</si>
  <si>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</si>
  <si>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</si>
  <si>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</si>
  <si>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</si>
  <si>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</si>
  <si>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</si>
  <si>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</si>
  <si>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</si>
  <si>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</si>
  <si>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</si>
  <si>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</si>
  <si>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</si>
  <si>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</si>
  <si>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</si>
  <si>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</si>
  <si>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</si>
  <si>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</si>
  <si>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</si>
  <si>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</si>
  <si>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</si>
  <si>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</si>
  <si>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</si>
  <si>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</si>
  <si>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</si>
  <si>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</si>
  <si>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</si>
  <si>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</si>
  <si>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</si>
  <si>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</si>
  <si>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</si>
  <si>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</si>
  <si>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</si>
  <si>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</si>
  <si>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</si>
  <si>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</si>
  <si>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</si>
  <si>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</si>
  <si>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</si>
  <si>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</si>
  <si>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</si>
  <si>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</si>
  <si>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</si>
  <si>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</si>
  <si>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</si>
  <si>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</si>
  <si>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</si>
  <si>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</si>
  <si>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</si>
  <si>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</si>
  <si>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</si>
  <si>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</si>
  <si>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</si>
  <si>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</si>
  <si>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</si>
  <si>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</si>
  <si>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</si>
  <si>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</si>
  <si>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</si>
  <si>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</si>
  <si>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</si>
  <si>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</si>
  <si>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</si>
  <si>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</si>
  <si>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</si>
  <si>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</si>
  <si>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</si>
  <si>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</si>
  <si>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</si>
  <si>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</si>
  <si>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</si>
  <si>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</si>
  <si>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</si>
  <si>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</si>
  <si>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</si>
  <si>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</si>
  <si>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</si>
  <si>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</si>
  <si>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</si>
  <si>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</si>
  <si>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</si>
  <si>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</si>
  <si>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</si>
  <si>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</si>
  <si>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</si>
  <si>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</si>
  <si>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</si>
  <si>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</si>
  <si>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</si>
  <si>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</si>
  <si>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</si>
  <si>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</si>
  <si>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</si>
  <si>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</si>
  <si>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</si>
  <si>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</si>
  <si>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</si>
  <si>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</si>
  <si>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</si>
  <si>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</si>
  <si>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</si>
  <si>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</si>
  <si>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</si>
  <si>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</si>
  <si>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</si>
  <si>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</si>
  <si>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</si>
  <si>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</si>
  <si>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</si>
  <si>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</si>
  <si>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</si>
  <si>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</si>
  <si>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</si>
  <si>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</si>
  <si>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</si>
  <si>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</si>
  <si>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</si>
  <si>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</si>
  <si>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</si>
  <si>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</si>
  <si>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</si>
  <si>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</si>
  <si>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</si>
  <si>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</si>
  <si>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</si>
  <si>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</si>
  <si>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</si>
  <si>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</si>
  <si>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</si>
  <si>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</si>
  <si>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</si>
  <si>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</si>
  <si>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</si>
  <si>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</si>
  <si>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</si>
  <si>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</si>
  <si>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</si>
  <si>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</si>
  <si>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</si>
  <si>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</si>
  <si>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</si>
  <si>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</si>
  <si>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</si>
  <si>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</si>
  <si>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</si>
  <si>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</si>
  <si>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</si>
  <si>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</si>
  <si>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</si>
  <si>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</si>
  <si>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</si>
  <si>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</si>
  <si>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</si>
  <si>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</si>
  <si>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</si>
  <si>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</si>
  <si>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</si>
  <si>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</si>
  <si>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</si>
  <si>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</si>
  <si>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</si>
  <si>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</si>
  <si>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</si>
  <si>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</si>
  <si>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</si>
  <si>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</si>
  <si>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</si>
  <si>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</si>
  <si>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</si>
  <si>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</si>
  <si>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</si>
  <si>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</si>
  <si>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</si>
  <si>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</si>
  <si>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</si>
  <si>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</si>
  <si>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</si>
  <si>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</si>
  <si>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</si>
  <si>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</si>
  <si>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</si>
  <si>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</si>
  <si>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</si>
  <si>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</si>
  <si>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</si>
  <si>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</si>
  <si>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</si>
  <si>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</si>
  <si>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</si>
  <si>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</si>
  <si>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</si>
  <si>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</si>
  <si>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</si>
  <si>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</si>
  <si>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</si>
  <si>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</si>
  <si>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</si>
  <si>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</si>
  <si>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</si>
  <si>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</si>
  <si>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</si>
  <si>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</si>
  <si>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</si>
  <si>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</si>
  <si>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</si>
  <si>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</si>
  <si>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</si>
  <si>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</si>
  <si>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</si>
  <si>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</si>
  <si>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</si>
  <si>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</si>
  <si>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</si>
  <si>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</si>
  <si>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</si>
  <si>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</si>
  <si>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</si>
  <si>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</si>
  <si>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</si>
  <si>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</si>
  <si>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</si>
  <si>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</si>
  <si>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</si>
  <si>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</si>
  <si>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</si>
  <si>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</si>
  <si>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</si>
  <si>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</si>
  <si>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</si>
  <si>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</si>
  <si>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</si>
  <si>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</si>
  <si>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</si>
  <si>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</si>
  <si>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</si>
  <si>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</si>
  <si>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</si>
  <si>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</si>
  <si>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</si>
  <si>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</si>
  <si>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</si>
  <si>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</si>
  <si>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</si>
  <si>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</si>
  <si>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</si>
  <si>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</si>
  <si>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</si>
  <si>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</si>
  <si>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</si>
  <si>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</si>
  <si>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</si>
  <si>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</si>
  <si>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</si>
  <si>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</si>
  <si>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</si>
  <si>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</si>
  <si>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</si>
  <si>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</si>
  <si>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</si>
  <si>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</si>
  <si>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</si>
  <si>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</si>
  <si>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</si>
  <si>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</si>
  <si>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</si>
  <si>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</si>
  <si>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</si>
  <si>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</si>
  <si>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</si>
  <si>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</si>
  <si>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</si>
  <si>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</si>
  <si>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</si>
  <si>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</si>
  <si>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</si>
  <si>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</si>
  <si>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</si>
  <si>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</si>
  <si>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</si>
  <si>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</si>
  <si>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</si>
  <si>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</si>
  <si>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</si>
  <si>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</si>
  <si>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</si>
  <si>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</si>
  <si>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</si>
  <si>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</si>
  <si>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</si>
  <si>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</si>
  <si>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</si>
  <si>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</si>
  <si>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</si>
  <si>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</si>
  <si>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</si>
  <si>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</si>
  <si>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</si>
  <si>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</si>
  <si>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</si>
  <si>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</si>
  <si>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</si>
  <si>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</si>
  <si>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</si>
  <si>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</si>
  <si>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</si>
  <si>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</si>
  <si>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</si>
  <si>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</si>
  <si>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</si>
  <si>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</si>
  <si>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</si>
  <si>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</si>
  <si>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</si>
  <si>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</si>
  <si>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</si>
  <si>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</si>
  <si>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</si>
  <si>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</si>
  <si>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</si>
  <si>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</si>
  <si>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</si>
  <si>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</si>
  <si>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</si>
  <si>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</si>
  <si>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</si>
  <si>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</si>
  <si>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</si>
  <si>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</si>
  <si>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</si>
  <si>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</si>
  <si>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</si>
  <si>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</si>
  <si>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</si>
  <si>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</si>
  <si>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</si>
  <si>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</si>
  <si>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</si>
  <si>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</si>
  <si>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</si>
  <si>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</si>
  <si>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</si>
  <si>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</si>
  <si>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</si>
  <si>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</si>
  <si>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</si>
  <si>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</si>
  <si>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</si>
  <si>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</si>
  <si>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</si>
  <si>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</si>
  <si>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</si>
  <si>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</si>
  <si>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</si>
  <si>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</si>
  <si>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</si>
  <si>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</si>
  <si>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</si>
  <si>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</si>
  <si>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</si>
  <si>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</si>
  <si>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</si>
  <si>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</si>
  <si>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</si>
  <si>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</si>
  <si>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</si>
  <si>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</si>
  <si>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</si>
  <si>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</si>
  <si>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</si>
  <si>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</si>
  <si>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</si>
  <si>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</si>
  <si>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</si>
  <si>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</si>
  <si>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</si>
  <si>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</si>
  <si>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</si>
  <si>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</si>
  <si>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</si>
  <si>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</si>
  <si>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</si>
  <si>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</si>
  <si>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</si>
  <si>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</si>
  <si>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</si>
  <si>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</si>
  <si>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</si>
  <si>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</si>
  <si>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</si>
  <si>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</si>
  <si>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</si>
  <si>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</si>
  <si>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</si>
  <si>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</si>
  <si>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</si>
  <si>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</si>
  <si>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</si>
  <si>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</si>
  <si>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</si>
  <si>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</si>
  <si>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</si>
  <si>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</si>
  <si>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</si>
  <si>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</si>
  <si>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</si>
  <si>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</si>
  <si>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</si>
  <si>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</si>
  <si>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</si>
  <si>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</si>
  <si>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</si>
  <si>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</si>
  <si>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</si>
  <si>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</si>
  <si>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</si>
  <si>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</si>
  <si>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</si>
  <si>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</si>
  <si>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</si>
  <si>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</si>
  <si>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</si>
  <si>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</si>
  <si>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</si>
  <si>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</si>
  <si>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</si>
  <si>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</si>
  <si>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</si>
  <si>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</si>
  <si>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</si>
  <si>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</si>
  <si>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</si>
  <si>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</si>
  <si>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</si>
  <si>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</si>
  <si>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</si>
  <si>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</si>
  <si>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</si>
  <si>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</si>
  <si>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</si>
  <si>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</si>
  <si>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</si>
  <si>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</si>
  <si>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</si>
  <si>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</si>
  <si>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</si>
  <si>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</si>
  <si>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</si>
  <si>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</si>
  <si>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</si>
  <si>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</si>
  <si>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</si>
  <si>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</si>
  <si>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</si>
  <si>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</si>
  <si>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</si>
  <si>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</si>
  <si>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</si>
  <si>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</si>
  <si>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</si>
  <si>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</si>
  <si>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</si>
  <si>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</si>
  <si>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</si>
  <si>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</si>
  <si>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</si>
  <si>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</si>
  <si>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</si>
  <si>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</si>
  <si>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</si>
  <si>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</si>
  <si>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</si>
  <si>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</si>
  <si>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</si>
  <si>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</si>
  <si>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</si>
  <si>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</si>
  <si>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</si>
  <si>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</si>
  <si>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</si>
  <si>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</si>
  <si>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</si>
  <si>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</si>
  <si>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</si>
  <si>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</si>
  <si>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</si>
  <si>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</si>
  <si>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</si>
  <si>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</si>
  <si>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</si>
  <si>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</si>
  <si>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</si>
  <si>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</si>
  <si>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</si>
  <si>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</si>
  <si>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</si>
  <si>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</si>
  <si>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</si>
  <si>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</si>
  <si>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</si>
  <si>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</si>
  <si>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</si>
  <si>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</si>
  <si>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</si>
  <si>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</si>
  <si>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</si>
  <si>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</si>
  <si>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</si>
  <si>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</si>
  <si>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</si>
  <si>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</si>
  <si>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</si>
  <si>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</si>
  <si>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</si>
  <si>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</si>
  <si>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</si>
  <si>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</si>
  <si>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</si>
  <si>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</si>
  <si>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</si>
  <si>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</si>
  <si>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</si>
  <si>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</si>
  <si>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</si>
  <si>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</si>
  <si>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</si>
  <si>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</si>
  <si>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</si>
  <si>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</si>
  <si>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</si>
  <si>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</si>
  <si>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</si>
  <si>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</si>
  <si>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</si>
  <si>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</si>
  <si>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</si>
  <si>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</si>
  <si>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</si>
  <si>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</si>
  <si>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</si>
  <si>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</si>
  <si>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</si>
  <si>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</si>
  <si>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</si>
  <si>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</si>
  <si>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</si>
  <si>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</si>
  <si>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</si>
  <si>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</si>
  <si>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</si>
  <si>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</si>
  <si>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</si>
  <si>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</si>
  <si>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</si>
  <si>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</si>
  <si>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</si>
  <si>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</si>
  <si>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</si>
  <si>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</si>
  <si>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</si>
  <si>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</si>
  <si>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</si>
  <si>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</si>
  <si>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</si>
  <si>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</si>
  <si>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</si>
  <si>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</si>
  <si>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</si>
  <si>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</si>
  <si>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</si>
  <si>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</si>
  <si>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</si>
  <si>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</si>
  <si>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</si>
  <si>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</si>
  <si>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</si>
  <si>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</si>
  <si>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</si>
  <si>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</si>
  <si>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</si>
  <si>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</si>
  <si>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</si>
  <si>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</si>
  <si>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</si>
  <si>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</si>
  <si>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</si>
  <si>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</si>
  <si>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</si>
  <si>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</si>
  <si>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</si>
  <si>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</si>
  <si>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</si>
  <si>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</si>
  <si>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</si>
  <si>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</si>
  <si>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</si>
  <si>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</si>
  <si>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</si>
  <si>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</si>
  <si>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</si>
  <si>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</si>
  <si>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</si>
  <si>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</si>
  <si>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</si>
  <si>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</si>
  <si>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</si>
  <si>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</si>
  <si>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</si>
  <si>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</si>
  <si>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</si>
  <si>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</si>
  <si>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</si>
  <si>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</si>
  <si>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</si>
  <si>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</si>
  <si>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</si>
  <si>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</si>
  <si>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</si>
  <si>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</si>
  <si>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</si>
  <si>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</si>
  <si>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</si>
  <si>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</si>
  <si>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</si>
  <si>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</si>
  <si>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</si>
  <si>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</si>
  <si>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</si>
  <si>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</si>
  <si>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</si>
  <si>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</si>
  <si>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</si>
  <si>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</si>
  <si>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</si>
  <si>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</si>
  <si>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</si>
  <si>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</si>
  <si>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</si>
  <si>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</si>
  <si>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</si>
  <si>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</si>
  <si>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</si>
  <si>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</si>
  <si>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</si>
  <si>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</si>
  <si>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</si>
  <si>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</si>
  <si>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</si>
  <si>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</si>
  <si>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</si>
  <si>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</si>
  <si>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</si>
  <si>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</si>
  <si>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</si>
  <si>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</si>
  <si>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</si>
  <si>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</si>
  <si>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</si>
  <si>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</si>
  <si>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</si>
  <si>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</si>
  <si>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</si>
  <si>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</si>
  <si>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</si>
  <si>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</si>
  <si>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</si>
  <si>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</si>
  <si>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</si>
  <si>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</si>
  <si>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</si>
  <si>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</si>
  <si>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</si>
  <si>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</si>
  <si>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</si>
  <si>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</si>
  <si>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</si>
  <si>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</si>
  <si>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</si>
  <si>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</si>
  <si>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</si>
  <si>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</si>
  <si>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</si>
  <si>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</si>
  <si>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</si>
  <si>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</si>
  <si>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</si>
  <si>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</si>
  <si>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</si>
  <si>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</si>
  <si>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</si>
  <si>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</si>
  <si>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</si>
  <si>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</si>
  <si>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</si>
  <si>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</si>
  <si>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</si>
  <si>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</si>
  <si>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</si>
  <si>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</si>
  <si>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</si>
  <si>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</si>
  <si>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</si>
  <si>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</si>
  <si>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</si>
  <si>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</si>
  <si>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</si>
  <si>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</si>
  <si>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</si>
  <si>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</si>
  <si>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</si>
  <si>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</si>
  <si>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</si>
  <si>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</si>
  <si>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</si>
  <si>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</si>
  <si>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</si>
  <si>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</si>
  <si>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</si>
  <si>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</si>
  <si>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</si>
  <si>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</si>
  <si>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</si>
  <si>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</si>
  <si>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</si>
  <si>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</si>
  <si>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</si>
  <si>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</si>
  <si>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</si>
  <si>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</si>
  <si>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</si>
  <si>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</si>
  <si>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</si>
  <si>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</si>
  <si>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</si>
  <si>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</si>
  <si>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</si>
  <si>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</si>
  <si>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</si>
  <si>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</si>
  <si>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</si>
  <si>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</si>
  <si>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</si>
  <si>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</si>
  <si>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</si>
  <si>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</si>
  <si>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</si>
  <si>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</si>
  <si>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</si>
  <si>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</si>
  <si>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</si>
  <si>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</si>
  <si>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</si>
  <si>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</si>
  <si>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</si>
  <si>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</si>
  <si>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</si>
  <si>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</si>
  <si>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</si>
  <si>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</si>
  <si>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</si>
  <si>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</si>
  <si>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</si>
  <si>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</si>
  <si>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</si>
  <si>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</si>
  <si>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</si>
  <si>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</si>
  <si>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</si>
  <si>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</si>
  <si>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</si>
  <si>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</si>
  <si>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</si>
  <si>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</si>
  <si>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</si>
  <si>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</si>
  <si>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</si>
  <si>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</si>
  <si>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</si>
  <si>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</si>
  <si>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</si>
  <si>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</si>
  <si>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</si>
  <si>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</si>
  <si>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</si>
  <si>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</si>
  <si>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</si>
  <si>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</si>
  <si>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</si>
  <si>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</si>
  <si>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</si>
  <si>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</si>
  <si>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</si>
  <si>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</si>
  <si>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</si>
  <si>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</si>
  <si>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</si>
  <si>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</si>
  <si>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</si>
  <si>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</si>
  <si>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</si>
  <si>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</si>
  <si>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</si>
  <si>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</si>
  <si>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</si>
  <si>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</si>
  <si>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</si>
  <si>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</si>
  <si>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</si>
  <si>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</si>
  <si>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</si>
  <si>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</si>
  <si>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</si>
  <si>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</si>
  <si>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</si>
  <si>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</si>
  <si>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</si>
  <si>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</si>
  <si>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</si>
  <si>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</si>
  <si>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</si>
  <si>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</si>
  <si>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</si>
  <si>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</si>
  <si>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</si>
  <si>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</si>
  <si>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</si>
  <si>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</si>
  <si>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</si>
  <si>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</si>
  <si>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</si>
  <si>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</si>
  <si>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</si>
  <si>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</si>
  <si>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</si>
  <si>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</si>
  <si>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</si>
  <si>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</si>
  <si>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</si>
  <si>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</si>
  <si>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</si>
  <si>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</si>
  <si>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</si>
  <si>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</si>
  <si>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</si>
  <si>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</si>
  <si>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</si>
  <si>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</si>
  <si>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</si>
  <si>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</si>
  <si>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</si>
  <si>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</si>
  <si>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</si>
  <si>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</si>
  <si>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</si>
  <si>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</si>
  <si>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</si>
  <si>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</si>
  <si>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</si>
  <si>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</si>
  <si>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</si>
  <si>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</si>
  <si>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</si>
  <si>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</si>
  <si>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</si>
  <si>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</si>
  <si>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</si>
  <si>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</si>
  <si>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</si>
  <si>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</si>
  <si>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</si>
  <si>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</si>
  <si>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</si>
  <si>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</si>
  <si>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</si>
  <si>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</si>
  <si>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</si>
  <si>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</si>
  <si>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</si>
  <si>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</si>
  <si>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</si>
  <si>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</si>
  <si>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</si>
  <si>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</si>
  <si>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</si>
  <si>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</si>
  <si>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</si>
  <si>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</si>
  <si>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</si>
  <si>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</si>
  <si>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</si>
  <si>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</si>
  <si>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</si>
  <si>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</si>
  <si>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</si>
  <si>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</si>
  <si>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</si>
  <si>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</si>
  <si>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</si>
  <si>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</si>
  <si>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</si>
  <si>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</si>
  <si>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</si>
  <si>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</si>
  <si>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</si>
  <si>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</si>
  <si>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</si>
  <si>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</si>
  <si>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</si>
  <si>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</si>
  <si>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</si>
  <si>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</si>
  <si>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</si>
  <si>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</si>
  <si>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</si>
  <si>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</si>
  <si>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</si>
  <si>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</si>
  <si>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</si>
  <si>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</si>
  <si>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</si>
  <si>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</si>
  <si>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</si>
  <si>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</si>
  <si>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</si>
  <si>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</si>
  <si>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</si>
  <si>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</si>
  <si>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</si>
  <si>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</si>
  <si>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</si>
  <si>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</si>
  <si>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</si>
  <si>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</si>
  <si>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</si>
  <si>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</si>
  <si>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</si>
  <si>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</si>
  <si>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</si>
  <si>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</si>
  <si>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</si>
  <si>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</si>
  <si>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</si>
  <si>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</si>
  <si>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</si>
  <si>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</si>
  <si>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</si>
  <si>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</si>
  <si>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</si>
  <si>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</si>
  <si>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</si>
  <si>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</si>
  <si>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</si>
  <si>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</si>
  <si>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</si>
  <si>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</si>
  <si>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</si>
  <si>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</si>
  <si>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</si>
  <si>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</si>
  <si>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</si>
  <si>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</si>
  <si>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</si>
  <si>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</si>
  <si>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</si>
  <si>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</si>
  <si>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</si>
  <si>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</si>
  <si>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</si>
  <si>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</si>
  <si>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</si>
  <si>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</si>
  <si>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</si>
  <si>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</si>
  <si>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</si>
  <si>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</si>
  <si>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</si>
  <si>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</si>
  <si>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</si>
  <si>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</si>
  <si>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</si>
  <si>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</si>
  <si>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</si>
  <si>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</si>
  <si>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</si>
  <si>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</si>
  <si>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</si>
  <si>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</si>
  <si>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</si>
  <si>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</si>
  <si>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</si>
  <si>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</si>
  <si>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</si>
  <si>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</si>
  <si>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</si>
  <si>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</si>
  <si>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</si>
  <si>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</si>
  <si>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</si>
  <si>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</si>
  <si>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</si>
  <si>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</si>
  <si>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</si>
  <si>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</si>
  <si>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</si>
  <si>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</si>
  <si>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</si>
  <si>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</si>
  <si>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</si>
  <si>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</si>
  <si>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</si>
  <si>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</si>
  <si>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</si>
  <si>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</si>
  <si>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</si>
  <si>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</si>
  <si>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</si>
  <si>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</si>
  <si>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</si>
  <si>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</si>
  <si>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</si>
  <si>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</si>
  <si>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</si>
  <si>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</si>
  <si>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</si>
  <si>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</si>
  <si>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</si>
  <si>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</si>
  <si>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</si>
  <si>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</si>
  <si>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</si>
  <si>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</si>
  <si>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</si>
  <si>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</si>
  <si>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</si>
  <si>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</si>
  <si>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</si>
  <si>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</si>
  <si>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</si>
  <si>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</si>
  <si>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</si>
  <si>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</si>
  <si>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</si>
  <si>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</si>
  <si>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</si>
  <si>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</si>
  <si>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</si>
  <si>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</si>
  <si>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</si>
  <si>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</si>
  <si>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</si>
  <si>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</si>
  <si>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</si>
  <si>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</si>
  <si>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</si>
  <si>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</si>
  <si>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</si>
  <si>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</si>
  <si>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</si>
  <si>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</si>
  <si>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</si>
  <si>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</si>
  <si>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</si>
  <si>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</si>
  <si>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</si>
  <si>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</si>
  <si>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</si>
  <si>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</si>
  <si>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</si>
  <si>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</si>
  <si>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</si>
  <si>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</si>
  <si>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</si>
  <si>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</si>
  <si>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</si>
  <si>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</si>
  <si>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</si>
  <si>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</si>
  <si>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</si>
  <si>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</si>
  <si>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</si>
  <si>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</si>
  <si>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</si>
  <si>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</si>
  <si>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</si>
  <si>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</si>
  <si>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</si>
  <si>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</si>
  <si>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</si>
  <si>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</si>
  <si>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</si>
  <si>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</si>
  <si>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</si>
  <si>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</si>
  <si>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</si>
  <si>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</si>
  <si>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</si>
  <si>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</si>
  <si>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</si>
  <si>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</si>
  <si>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</si>
  <si>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</si>
  <si>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</si>
  <si>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</si>
  <si>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</si>
  <si>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</si>
  <si>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</si>
  <si>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</si>
  <si>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</si>
  <si>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</si>
  <si>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</si>
  <si>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</si>
  <si>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</si>
  <si>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</si>
  <si>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</si>
  <si>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</si>
  <si>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</si>
  <si>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</si>
  <si>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</si>
  <si>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</si>
  <si>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</si>
  <si>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</si>
  <si>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</si>
  <si>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</si>
  <si>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</si>
  <si>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</si>
  <si>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</si>
  <si>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</si>
  <si>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</si>
  <si>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</si>
  <si>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</si>
  <si>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</si>
  <si>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</si>
  <si>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</si>
  <si>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</si>
  <si>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</si>
  <si>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</si>
  <si>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</si>
  <si>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</si>
  <si>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</si>
  <si>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</si>
  <si>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</si>
  <si>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</si>
  <si>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</si>
  <si>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</si>
  <si>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</si>
  <si>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</si>
  <si>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</si>
  <si>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</si>
  <si>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</si>
  <si>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</si>
  <si>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</si>
  <si>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</si>
  <si>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</si>
  <si>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</si>
  <si>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</si>
  <si>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</si>
  <si>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</si>
  <si>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</si>
  <si>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</si>
  <si>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</si>
  <si>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</si>
  <si>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</si>
  <si>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</si>
  <si>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</si>
  <si>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</si>
  <si>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</si>
  <si>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</si>
  <si>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</si>
  <si>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</si>
  <si>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</si>
  <si>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</si>
  <si>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</si>
  <si>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</si>
  <si>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</si>
  <si>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</si>
  <si>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</si>
  <si>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</si>
  <si>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</si>
  <si>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</si>
  <si>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</si>
  <si>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</si>
  <si>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</si>
  <si>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</si>
  <si>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</si>
  <si>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</si>
  <si>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</si>
  <si>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</si>
  <si>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</si>
  <si>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</si>
  <si>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</si>
  <si>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</si>
  <si>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</si>
  <si>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</si>
  <si>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</si>
  <si>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</si>
  <si>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</si>
  <si>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</si>
  <si>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</si>
  <si>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</si>
  <si>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</si>
  <si>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</si>
  <si>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</si>
  <si>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</si>
  <si>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</si>
  <si>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</si>
  <si>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</si>
  <si>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</si>
  <si>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</si>
  <si>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</si>
  <si>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</si>
  <si>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</si>
  <si>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</si>
  <si>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</si>
  <si>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</si>
  <si>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</si>
  <si>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</si>
  <si>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</si>
  <si>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</si>
  <si>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</si>
  <si>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</si>
  <si>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</si>
  <si>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</si>
  <si>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</si>
  <si>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</si>
  <si>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</si>
  <si>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</si>
  <si>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</si>
  <si>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</si>
  <si>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</si>
  <si>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</si>
  <si>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</si>
  <si>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</si>
  <si>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</si>
  <si>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</si>
  <si>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</si>
  <si>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</si>
  <si>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</si>
  <si>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</si>
  <si>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</si>
  <si>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</si>
  <si>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</si>
  <si>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</si>
  <si>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</si>
  <si>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</si>
  <si>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</si>
  <si>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</si>
  <si>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</si>
  <si>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</si>
  <si>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</si>
  <si>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</si>
  <si>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</si>
  <si>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</si>
  <si>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</si>
  <si>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</si>
  <si>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</si>
  <si>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</si>
  <si>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</si>
  <si>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</si>
  <si>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</si>
  <si>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</si>
  <si>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</si>
  <si>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</si>
  <si>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</si>
  <si>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</si>
  <si>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</si>
  <si>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</si>
  <si>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</si>
  <si>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</si>
  <si>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</si>
  <si>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</si>
  <si>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</si>
  <si>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</si>
  <si>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</si>
  <si>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</si>
  <si>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</si>
  <si>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</si>
  <si>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</si>
  <si>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</si>
  <si>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</si>
  <si>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</si>
  <si>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</si>
  <si>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</si>
  <si>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</si>
  <si>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</si>
  <si>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</si>
  <si>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</si>
  <si>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</si>
  <si>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</si>
  <si>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</si>
  <si>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</si>
  <si>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</si>
  <si>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</si>
  <si>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</si>
  <si>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</si>
  <si>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</si>
  <si>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</si>
  <si>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</si>
  <si>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</si>
  <si>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</si>
  <si>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</si>
  <si>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</si>
  <si>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</si>
  <si>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</si>
  <si>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</si>
  <si>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</si>
  <si>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</si>
  <si>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</si>
  <si>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</si>
  <si>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</si>
  <si>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</si>
  <si>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</si>
  <si>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</si>
  <si>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</si>
  <si>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</si>
  <si>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</si>
  <si>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</si>
  <si>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</si>
  <si>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</si>
  <si>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</si>
  <si>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</si>
  <si>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</si>
  <si>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</si>
  <si>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</si>
  <si>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</si>
  <si>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</si>
  <si>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</si>
  <si>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</si>
  <si>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</si>
  <si>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</si>
  <si>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</si>
  <si>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</si>
  <si>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</si>
  <si>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</si>
  <si>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</si>
  <si>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</si>
  <si>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</si>
  <si>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</si>
  <si>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</si>
  <si>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</si>
  <si>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</si>
  <si>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</si>
  <si>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</si>
  <si>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</si>
  <si>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</si>
  <si>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</si>
  <si>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</si>
  <si>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</si>
  <si>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</si>
  <si>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</si>
  <si>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</si>
  <si>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</si>
  <si>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</si>
  <si>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</si>
  <si>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</si>
  <si>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</si>
  <si>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</si>
  <si>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</si>
  <si>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</si>
  <si>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</si>
  <si>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</si>
  <si>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</si>
  <si>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</si>
  <si>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</si>
  <si>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</si>
  <si>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</si>
  <si>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</si>
  <si>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</si>
  <si>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</si>
  <si>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</si>
  <si>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</si>
  <si>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</si>
  <si>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</si>
  <si>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</si>
  <si>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</si>
  <si>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</si>
  <si>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</si>
  <si>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</si>
  <si>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</si>
  <si>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</si>
  <si>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</si>
  <si>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</si>
  <si>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</si>
  <si>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</si>
  <si>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</si>
  <si>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</si>
  <si>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</si>
  <si>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</si>
  <si>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</si>
  <si>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</si>
  <si>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</si>
  <si>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</si>
  <si>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</si>
  <si>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</si>
  <si>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</si>
  <si>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</si>
  <si>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</si>
  <si>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</si>
  <si>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</si>
  <si>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</si>
  <si>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</si>
  <si>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</si>
  <si>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</si>
  <si>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</si>
  <si>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</si>
  <si>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</si>
  <si>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</si>
  <si>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</si>
  <si>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</si>
  <si>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</si>
  <si>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</si>
  <si>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</si>
  <si>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</si>
  <si>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</si>
  <si>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</si>
  <si>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</si>
  <si>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</si>
  <si>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</si>
  <si>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</si>
  <si>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</si>
  <si>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</si>
  <si>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</si>
  <si>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</si>
  <si>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</si>
  <si>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</si>
  <si>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</si>
  <si>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</si>
  <si>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</si>
  <si>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</si>
  <si>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</si>
  <si>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</si>
  <si>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</si>
  <si>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</si>
  <si>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</si>
  <si>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</si>
  <si>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</si>
  <si>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</si>
  <si>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</si>
  <si>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</si>
  <si>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</si>
  <si>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</si>
  <si>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</si>
  <si>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</si>
  <si>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</si>
  <si>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</si>
  <si>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</si>
  <si>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</si>
  <si>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</si>
  <si>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</si>
  <si>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</si>
  <si>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</si>
  <si>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</si>
  <si>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</si>
  <si>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</si>
  <si>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</si>
  <si>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</si>
  <si>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</si>
  <si>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</si>
  <si>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</si>
  <si>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</si>
  <si>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</si>
  <si>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</si>
  <si>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</si>
  <si>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</si>
  <si>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</si>
  <si>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</si>
  <si>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</si>
  <si>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</si>
  <si>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</si>
  <si>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</si>
  <si>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</si>
  <si>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</si>
  <si>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</si>
  <si>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</si>
  <si>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</si>
  <si>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</si>
  <si>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</si>
  <si>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</si>
  <si>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</si>
  <si>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</si>
  <si>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</si>
  <si>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</si>
  <si>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</si>
  <si>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</si>
  <si>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</si>
  <si>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</si>
  <si>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</si>
  <si>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</si>
  <si>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</si>
  <si>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</si>
  <si>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</si>
  <si>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</si>
  <si>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</si>
  <si>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</si>
  <si>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</si>
  <si>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</si>
  <si>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</si>
  <si>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</si>
  <si>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</si>
  <si>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</si>
  <si>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</si>
  <si>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</si>
  <si>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</si>
  <si>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</si>
  <si>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</si>
  <si>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</si>
  <si>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</si>
  <si>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</si>
  <si>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</si>
  <si>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</si>
  <si>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</si>
  <si>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</si>
  <si>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</si>
  <si>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</si>
  <si>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</si>
  <si>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</si>
  <si>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</si>
  <si>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</si>
  <si>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</si>
  <si>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</si>
  <si>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</si>
  <si>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</si>
  <si>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</si>
  <si>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</si>
  <si>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</si>
  <si>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</si>
  <si>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</si>
  <si>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</si>
  <si>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</si>
  <si>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</si>
  <si>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</si>
  <si>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</si>
  <si>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</si>
  <si>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</si>
  <si>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</si>
  <si>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</si>
  <si>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</si>
  <si>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</si>
  <si>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</si>
  <si>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</si>
  <si>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</si>
  <si>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</si>
  <si>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</si>
  <si>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</si>
  <si>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</si>
  <si>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</si>
  <si>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</si>
  <si>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</si>
  <si>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</si>
  <si>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</si>
  <si>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</si>
  <si>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</si>
  <si>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</si>
  <si>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</si>
  <si>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</si>
  <si>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</si>
  <si>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</si>
  <si>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</si>
  <si>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</si>
  <si>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</si>
  <si>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</si>
  <si>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</si>
  <si>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</si>
  <si>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</si>
  <si>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</si>
  <si>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</si>
  <si>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</si>
  <si>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</si>
  <si>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</si>
  <si>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</si>
  <si>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</si>
  <si>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</si>
  <si>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</si>
  <si>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</si>
  <si>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</si>
  <si>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</si>
  <si>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</si>
  <si>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</si>
  <si>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</si>
  <si>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</si>
  <si>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</si>
  <si>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</si>
  <si>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</si>
  <si>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</si>
  <si>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</si>
  <si>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</si>
  <si>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</si>
  <si>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</si>
  <si>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</si>
  <si>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</si>
  <si>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</si>
  <si>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</si>
  <si>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</si>
  <si>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</si>
  <si>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</si>
  <si>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</si>
  <si>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</si>
  <si>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</si>
  <si>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</si>
  <si>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</si>
  <si>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</si>
  <si>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</si>
  <si>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</si>
  <si>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</si>
  <si>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</si>
  <si>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</si>
  <si>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</si>
  <si>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</si>
  <si>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</si>
  <si>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</si>
  <si>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</si>
  <si>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</si>
  <si>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</si>
  <si>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</si>
  <si>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</si>
  <si>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</si>
  <si>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</si>
  <si>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</si>
  <si>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</si>
  <si>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</si>
  <si>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</si>
  <si>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</si>
  <si>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</si>
  <si>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</si>
  <si>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</si>
  <si>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</si>
  <si>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</si>
  <si>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</si>
  <si>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</si>
  <si>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</si>
  <si>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</si>
  <si>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</si>
  <si>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</si>
  <si>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</si>
  <si>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</si>
  <si>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</si>
  <si>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</si>
  <si>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</si>
  <si>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</si>
  <si>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</si>
  <si>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</si>
  <si>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</si>
  <si>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</si>
  <si>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</si>
  <si>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</si>
  <si>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</si>
  <si>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</si>
  <si>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</si>
  <si>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</si>
  <si>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</si>
  <si>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</si>
  <si>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</si>
  <si>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</si>
  <si>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</si>
  <si>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</si>
  <si>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</si>
  <si>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</si>
  <si>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</si>
  <si>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</si>
  <si>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</si>
  <si>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</si>
  <si>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</si>
  <si>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</si>
  <si>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</si>
  <si>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</si>
  <si>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</si>
  <si>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</si>
  <si>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</si>
  <si>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</si>
  <si>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</si>
  <si>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</si>
  <si>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</si>
  <si>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</si>
  <si>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</si>
  <si>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</si>
  <si>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</si>
  <si>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</si>
  <si>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</si>
  <si>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</si>
  <si>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</si>
  <si>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</si>
  <si>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</si>
  <si>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</si>
  <si>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</si>
  <si>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</si>
  <si>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</si>
  <si>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</si>
  <si>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</si>
  <si>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</si>
  <si>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</si>
  <si>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</si>
  <si>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</si>
  <si>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</si>
  <si>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</si>
  <si>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</si>
  <si>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</si>
  <si>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</si>
  <si>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</si>
  <si>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</si>
  <si>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</si>
  <si>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</si>
  <si>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</si>
  <si>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</si>
  <si>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</si>
  <si>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</si>
  <si>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</si>
  <si>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</si>
  <si>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</si>
  <si>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</si>
  <si>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</si>
  <si>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</si>
  <si>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</si>
  <si>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</si>
  <si>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</si>
  <si>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</si>
  <si>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</si>
  <si>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</si>
  <si>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</si>
  <si>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</si>
  <si>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</si>
  <si>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</si>
  <si>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</si>
  <si>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</si>
  <si>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</si>
  <si>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</si>
  <si>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</si>
  <si>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</si>
  <si>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</si>
  <si>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</si>
  <si>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</si>
  <si>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</si>
  <si>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</si>
  <si>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</si>
  <si>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</si>
  <si>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</si>
  <si>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</si>
  <si>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</si>
  <si>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</si>
  <si>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</si>
  <si>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</si>
  <si>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</si>
  <si>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</si>
  <si>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</si>
  <si>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</si>
  <si>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</si>
  <si>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</si>
  <si>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</si>
  <si>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</si>
  <si>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</si>
  <si>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</si>
  <si>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</si>
  <si>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</si>
  <si>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</si>
  <si>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</si>
  <si>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</si>
  <si>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</si>
  <si>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</si>
  <si>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</si>
  <si>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</si>
  <si>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</si>
  <si>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</si>
  <si>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</si>
  <si>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</si>
  <si>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</si>
  <si>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</si>
  <si>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</si>
  <si>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</si>
  <si>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</si>
  <si>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</si>
  <si>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</si>
  <si>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</si>
  <si>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</si>
  <si>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</si>
  <si>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</si>
  <si>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</si>
  <si>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</si>
  <si>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</si>
  <si>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</si>
  <si>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</si>
  <si>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</si>
  <si>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</si>
  <si>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</si>
  <si>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</si>
  <si>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</si>
  <si>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</si>
  <si>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</si>
  <si>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</si>
  <si>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</si>
  <si>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</si>
  <si>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</si>
  <si>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</si>
  <si>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</si>
  <si>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</si>
  <si>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</si>
  <si>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</si>
  <si>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</si>
  <si>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</si>
  <si>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</si>
  <si>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</si>
  <si>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</si>
  <si>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</si>
  <si>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</si>
  <si>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</si>
  <si>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</si>
  <si>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</si>
  <si>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</si>
  <si>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</si>
  <si>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</si>
  <si>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</si>
  <si>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</si>
  <si>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</si>
  <si>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</si>
  <si>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</si>
  <si>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</si>
  <si>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</si>
  <si>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</si>
  <si>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</si>
  <si>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</si>
  <si>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</si>
  <si>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</si>
  <si>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</si>
  <si>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</si>
  <si>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</si>
  <si>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</si>
  <si>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</si>
  <si>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</si>
  <si>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</si>
  <si>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</si>
  <si>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</si>
  <si>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</si>
  <si>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</si>
  <si>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</si>
  <si>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</si>
  <si>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</si>
  <si>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</si>
  <si>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</si>
  <si>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</si>
  <si>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</si>
  <si>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</si>
  <si>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</si>
  <si>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</si>
  <si>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</si>
  <si>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</si>
  <si>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</si>
  <si>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</si>
  <si>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</si>
  <si>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</si>
  <si>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</si>
  <si>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</si>
  <si>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</si>
  <si>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</si>
  <si>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</si>
  <si>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</si>
  <si>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</si>
  <si>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</si>
  <si>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</si>
  <si>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</si>
  <si>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</si>
  <si>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</si>
  <si>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</si>
  <si>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</si>
  <si>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</si>
  <si>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</si>
  <si>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</si>
  <si>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</si>
  <si>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</si>
  <si>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</si>
  <si>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</si>
  <si>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</si>
  <si>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</si>
  <si>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</si>
  <si>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</si>
  <si>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</si>
  <si>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</si>
  <si>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</si>
  <si>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</si>
  <si>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</si>
  <si>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</si>
  <si>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</si>
  <si>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</si>
  <si>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</si>
  <si>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</si>
  <si>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</si>
  <si>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</si>
  <si>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</si>
  <si>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</si>
  <si>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</si>
  <si>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</si>
  <si>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</si>
  <si>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</si>
  <si>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</si>
  <si>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</si>
  <si>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</si>
  <si>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</si>
  <si>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</si>
  <si>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</si>
  <si>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</si>
  <si>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</si>
  <si>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</si>
  <si>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</si>
  <si>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</si>
  <si>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</si>
  <si>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</si>
  <si>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</si>
  <si>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</si>
  <si>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</si>
  <si>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</si>
  <si>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</si>
  <si>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</si>
  <si>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</si>
  <si>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</si>
  <si>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</si>
  <si>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</si>
  <si>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</si>
  <si>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</si>
  <si>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</si>
  <si>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</si>
  <si>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</si>
  <si>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</si>
  <si>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</si>
  <si>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</si>
  <si>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</si>
  <si>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</si>
  <si>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</si>
  <si>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</si>
  <si>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</si>
  <si>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</si>
  <si>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</si>
  <si>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</si>
  <si>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</si>
  <si>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</si>
  <si>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</si>
  <si>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</si>
  <si>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</si>
  <si>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</si>
  <si>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</si>
  <si>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</si>
  <si>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</si>
  <si>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</si>
  <si>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</si>
  <si>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</si>
  <si>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</si>
  <si>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</si>
  <si>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</si>
  <si>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</si>
  <si>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</si>
  <si>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</si>
  <si>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</si>
  <si>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</si>
  <si>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</si>
  <si>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</si>
  <si>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</si>
  <si>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</si>
  <si>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</si>
  <si>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</si>
  <si>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</si>
  <si>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</si>
  <si>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</si>
  <si>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</si>
  <si>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</si>
  <si>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</si>
  <si>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</si>
  <si>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</si>
  <si>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</si>
  <si>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</si>
  <si>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</si>
  <si>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</si>
  <si>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</si>
  <si>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</si>
  <si>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</si>
  <si>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</si>
  <si>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</si>
  <si>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</si>
  <si>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</si>
  <si>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</si>
  <si>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</si>
  <si>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</si>
  <si>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</si>
  <si>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</si>
  <si>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</si>
  <si>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</si>
  <si>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</si>
  <si>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</si>
  <si>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</si>
  <si>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</si>
  <si>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</si>
  <si>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</si>
  <si>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</si>
  <si>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</si>
  <si>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</si>
  <si>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</si>
  <si>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</si>
  <si>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</si>
  <si>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</si>
  <si>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</si>
  <si>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</si>
  <si>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</si>
  <si>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</si>
  <si>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</si>
  <si>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</si>
  <si>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</si>
  <si>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</si>
  <si>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</si>
  <si>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</si>
  <si>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</si>
  <si>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</si>
  <si>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</si>
  <si>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</si>
  <si>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</si>
  <si>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</si>
  <si>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</si>
  <si>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</si>
  <si>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</si>
  <si>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</si>
  <si>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</si>
  <si>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</si>
  <si>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</si>
  <si>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</si>
  <si>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</si>
  <si>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</si>
  <si>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</si>
  <si>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</si>
  <si>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</si>
  <si>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</si>
  <si>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</si>
  <si>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</si>
  <si>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</si>
  <si>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</si>
  <si>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</si>
  <si>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</si>
  <si>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</si>
  <si>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</si>
  <si>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</si>
  <si>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</si>
  <si>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</si>
  <si>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</si>
  <si>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</si>
  <si>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</si>
  <si>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</si>
  <si>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</si>
  <si>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</si>
  <si>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</si>
  <si>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</si>
  <si>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</si>
  <si>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</si>
  <si>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</si>
  <si>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</si>
  <si>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</si>
  <si>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</si>
  <si>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</si>
  <si>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</si>
  <si>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</si>
  <si>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</si>
  <si>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</si>
  <si>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</si>
  <si>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</si>
  <si>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</si>
  <si>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</si>
  <si>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</si>
  <si>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</si>
  <si>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</si>
  <si>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</si>
  <si>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</si>
  <si>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</si>
  <si>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</si>
  <si>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</si>
  <si>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</si>
  <si>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</si>
  <si>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</si>
  <si>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</si>
  <si>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</si>
  <si>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</si>
  <si>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</si>
  <si>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</si>
  <si>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</si>
  <si>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</si>
  <si>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</si>
  <si>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</si>
  <si>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</si>
  <si>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</si>
  <si>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</si>
  <si>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</si>
  <si>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</si>
  <si>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</si>
  <si>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</si>
  <si>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</si>
  <si>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</si>
  <si>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</si>
  <si>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</si>
  <si>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</si>
  <si>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</si>
  <si>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</si>
  <si>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</si>
  <si>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</si>
  <si>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</si>
  <si>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</si>
  <si>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</si>
  <si>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</si>
  <si>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</si>
  <si>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</si>
  <si>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</si>
  <si>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</si>
  <si>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</si>
  <si>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</si>
  <si>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</si>
  <si>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</si>
  <si>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</si>
  <si>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</si>
  <si>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</si>
  <si>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</si>
  <si>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</si>
  <si>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</si>
  <si>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</si>
  <si>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</si>
  <si>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</si>
  <si>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</si>
  <si>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</si>
  <si>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</si>
  <si>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</si>
  <si>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</si>
  <si>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</si>
  <si>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</si>
  <si>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</si>
  <si>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</si>
  <si>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</si>
  <si>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</si>
  <si>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</si>
  <si>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</si>
  <si>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</si>
  <si>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</si>
  <si>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</si>
  <si>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</si>
  <si>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</si>
  <si>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</si>
  <si>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</si>
  <si>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</si>
  <si>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</si>
  <si>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</si>
  <si>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</si>
  <si>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</si>
  <si>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</si>
  <si>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</si>
  <si>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</si>
  <si>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</si>
  <si>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</si>
  <si>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</si>
  <si>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</si>
  <si>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</si>
  <si>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</si>
  <si>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</si>
  <si>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</si>
  <si>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</si>
  <si>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</si>
  <si>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</si>
  <si>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</si>
  <si>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</si>
  <si>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</si>
  <si>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</si>
  <si>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</si>
  <si>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</si>
  <si>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</si>
  <si>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</si>
  <si>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</si>
  <si>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</si>
  <si>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</si>
  <si>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</si>
  <si>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</si>
  <si>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</si>
  <si>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</si>
  <si>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</si>
  <si>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</si>
  <si>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</si>
  <si>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</si>
  <si>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</si>
  <si>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</si>
  <si>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</si>
  <si>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</si>
  <si>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</si>
  <si>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</si>
  <si>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</si>
  <si>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</si>
  <si>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</si>
  <si>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</si>
  <si>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</si>
  <si>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</si>
  <si>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</si>
  <si>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</si>
  <si>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</si>
  <si>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</si>
  <si>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</si>
  <si>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</si>
  <si>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</si>
  <si>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</si>
  <si>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</si>
  <si>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</si>
  <si>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</si>
  <si>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</si>
  <si>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</si>
  <si>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</si>
  <si>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</si>
  <si>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</si>
  <si>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</si>
  <si>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</si>
  <si>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</si>
  <si>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</si>
  <si>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</si>
  <si>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</si>
  <si>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</si>
  <si>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</si>
  <si>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</si>
  <si>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</si>
  <si>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</si>
  <si>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</si>
  <si>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</si>
  <si>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</si>
  <si>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</si>
  <si>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</si>
  <si>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</si>
  <si>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</si>
  <si>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</si>
  <si>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</si>
  <si>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</si>
  <si>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</si>
  <si>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</si>
  <si>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</si>
  <si>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</si>
  <si>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</si>
  <si>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</si>
  <si>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</si>
  <si>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</si>
  <si>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</si>
  <si>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</si>
  <si>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</si>
  <si>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</si>
  <si>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</si>
  <si>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</si>
  <si>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</si>
  <si>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</si>
  <si>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</si>
  <si>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</si>
  <si>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</si>
  <si>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</si>
  <si>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</si>
  <si>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</si>
  <si>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</si>
  <si>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</si>
  <si>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</si>
  <si>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</si>
  <si>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</si>
  <si>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</si>
  <si>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</si>
  <si>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</si>
  <si>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</si>
  <si>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</si>
  <si>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</si>
  <si>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</si>
  <si>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</si>
  <si>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</si>
  <si>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</si>
  <si>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</si>
  <si>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</si>
  <si>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</si>
  <si>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</si>
  <si>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</si>
  <si>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</si>
  <si>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</si>
  <si>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</si>
  <si>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</si>
  <si>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</si>
  <si>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</si>
  <si>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</si>
  <si>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</si>
  <si>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</si>
  <si>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</si>
  <si>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</si>
  <si>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</si>
  <si>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</si>
  <si>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</si>
  <si>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</si>
  <si>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</si>
  <si>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</si>
  <si>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</si>
  <si>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</si>
  <si>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</si>
  <si>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</si>
  <si>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</si>
  <si>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</si>
  <si>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</si>
  <si>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</si>
  <si>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</si>
  <si>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</si>
  <si>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</si>
  <si>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</si>
  <si>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</si>
  <si>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</si>
  <si>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</si>
  <si>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</si>
  <si>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</si>
  <si>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</si>
  <si>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</si>
  <si>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</si>
  <si>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</si>
  <si>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</si>
  <si>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</si>
  <si>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</si>
  <si>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</si>
  <si>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</si>
  <si>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</si>
  <si>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</si>
  <si>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</si>
  <si>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</si>
  <si>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</si>
  <si>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</si>
  <si>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</si>
  <si>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</si>
  <si>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</si>
  <si>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</si>
  <si>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</si>
  <si>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</si>
  <si>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</si>
  <si>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</si>
  <si>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</si>
  <si>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</si>
  <si>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</si>
  <si>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</si>
  <si>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</si>
  <si>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</si>
  <si>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</si>
  <si>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</si>
  <si>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</si>
  <si>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</si>
  <si>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</si>
  <si>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</si>
  <si>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</si>
  <si>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</si>
  <si>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</si>
  <si>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</si>
  <si>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</si>
  <si>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</si>
  <si>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</si>
  <si>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</si>
  <si>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</si>
  <si>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</si>
  <si>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</si>
  <si>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</si>
  <si>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</si>
  <si>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</si>
  <si>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</si>
  <si>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</si>
  <si>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</si>
  <si>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</si>
  <si>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</si>
  <si>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</si>
  <si>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</si>
  <si>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</si>
  <si>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</si>
  <si>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</si>
  <si>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</si>
  <si>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</si>
  <si>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</si>
  <si>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</si>
  <si>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</si>
  <si>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</si>
  <si>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</si>
  <si>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</si>
  <si>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</si>
  <si>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</si>
  <si>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</si>
  <si>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</si>
  <si>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</si>
  <si>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</si>
  <si>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</si>
  <si>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</si>
  <si>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</si>
  <si>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</si>
  <si>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</si>
  <si>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</si>
  <si>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</si>
  <si>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</si>
  <si>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</si>
  <si>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</si>
  <si>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</si>
  <si>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</si>
  <si>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</si>
  <si>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</si>
  <si>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</si>
  <si>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</si>
  <si>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</si>
  <si>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</si>
  <si>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</si>
  <si>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</si>
  <si>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</si>
  <si>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</si>
  <si>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</si>
  <si>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</si>
  <si>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</si>
  <si>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</si>
  <si>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</si>
  <si>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</si>
  <si>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</si>
  <si>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</si>
  <si>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</si>
  <si>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</si>
  <si>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</si>
  <si>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</si>
  <si>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</si>
  <si>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</si>
  <si>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</si>
  <si>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</si>
  <si>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</si>
  <si>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</si>
  <si>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</si>
  <si>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</si>
  <si>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</si>
  <si>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</si>
  <si>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</si>
  <si>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</si>
  <si>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</si>
  <si>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</si>
  <si>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</si>
  <si>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</si>
  <si>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</si>
  <si>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</si>
  <si>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</si>
  <si>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</si>
  <si>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</si>
  <si>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</si>
  <si>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</si>
  <si>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</si>
  <si>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</si>
  <si>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</si>
  <si>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</si>
  <si>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</si>
  <si>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</si>
  <si>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</si>
  <si>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</si>
  <si>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</si>
  <si>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</si>
  <si>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</si>
  <si>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</si>
  <si>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</si>
  <si>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</si>
  <si>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</si>
  <si>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</si>
  <si>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</si>
  <si>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</si>
  <si>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</si>
  <si>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</si>
  <si>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</si>
  <si>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</si>
  <si>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</si>
  <si>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</si>
  <si>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</si>
  <si>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</si>
  <si>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</si>
  <si>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</si>
  <si>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</si>
  <si>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</si>
  <si>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</si>
  <si>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</si>
  <si>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</si>
  <si>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</si>
  <si>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</si>
  <si>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</si>
  <si>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</si>
  <si>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</si>
  <si>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</si>
  <si>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</si>
  <si>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</si>
  <si>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</si>
  <si>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</si>
  <si>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</si>
  <si>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</si>
  <si>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</si>
  <si>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</si>
  <si>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</si>
  <si>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</si>
  <si>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</si>
  <si>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</si>
  <si>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</si>
  <si>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</si>
  <si>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</si>
  <si>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</si>
  <si>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</si>
  <si>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</si>
  <si>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</si>
  <si>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</si>
  <si>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</si>
  <si>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</si>
  <si>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</si>
  <si>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</si>
  <si>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</si>
  <si>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</si>
  <si>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</si>
  <si>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</si>
  <si>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</si>
  <si>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</si>
  <si>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</si>
  <si>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</si>
  <si>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</si>
  <si>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</si>
  <si>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</si>
  <si>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</si>
  <si>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</si>
  <si>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</si>
  <si>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</si>
  <si>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</si>
  <si>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</si>
  <si>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</si>
  <si>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</si>
  <si>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</si>
  <si>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</si>
  <si>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</si>
  <si>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</si>
  <si>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</si>
  <si>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</si>
  <si>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</si>
  <si>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</si>
  <si>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</si>
  <si>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</si>
  <si>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</si>
  <si>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</si>
  <si>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</si>
  <si>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</si>
  <si>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</si>
  <si>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</si>
  <si>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</si>
  <si>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</si>
  <si>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</si>
  <si>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</si>
  <si>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</si>
  <si>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</si>
  <si>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</si>
  <si>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</si>
  <si>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</si>
  <si>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</si>
  <si>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</si>
  <si>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</si>
  <si>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</si>
  <si>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</si>
  <si>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</si>
  <si>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</si>
  <si>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</si>
  <si>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</si>
  <si>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</si>
  <si>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</si>
  <si>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</si>
  <si>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</si>
  <si>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</si>
  <si>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</si>
  <si>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</si>
  <si>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</si>
  <si>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</si>
  <si>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</si>
  <si>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</si>
  <si>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</si>
  <si>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</si>
  <si>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</si>
  <si>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</si>
  <si>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</si>
  <si>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</si>
  <si>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</si>
  <si>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</si>
  <si>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</si>
  <si>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</si>
  <si>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</si>
  <si>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</si>
  <si>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</si>
  <si>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</si>
  <si>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</si>
  <si>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</si>
  <si>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</si>
  <si>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</si>
  <si>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</si>
  <si>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</si>
  <si>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</si>
  <si>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</si>
  <si>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</si>
  <si>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</si>
  <si>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</si>
  <si>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</si>
  <si>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</si>
  <si>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</si>
  <si>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</si>
  <si>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</si>
  <si>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</si>
  <si>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</si>
  <si>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</si>
  <si>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</si>
  <si>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</si>
  <si>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</si>
  <si>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</si>
  <si>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</si>
  <si>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</si>
  <si>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</si>
  <si>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</si>
  <si>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</si>
  <si>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</si>
  <si>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</si>
  <si>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</si>
  <si>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</si>
  <si>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</si>
  <si>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</si>
  <si>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</si>
  <si>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</si>
  <si>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</si>
  <si>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</si>
  <si>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</si>
  <si>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</si>
  <si>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</si>
  <si>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</si>
  <si>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</si>
  <si>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</si>
  <si>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</si>
  <si>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</si>
  <si>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</si>
  <si>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</si>
  <si>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</si>
  <si>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</si>
  <si>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</si>
  <si>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</si>
  <si>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</si>
  <si>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</si>
  <si>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</si>
  <si>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</si>
  <si>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</si>
  <si>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</si>
  <si>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</si>
  <si>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</si>
  <si>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</si>
  <si>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</si>
  <si>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</si>
  <si>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</si>
  <si>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</si>
  <si>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</si>
  <si>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</si>
  <si>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</si>
  <si>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</si>
  <si>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</si>
  <si>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</si>
  <si>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</si>
  <si>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</si>
  <si>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</si>
  <si>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</si>
  <si>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</si>
  <si>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</si>
  <si>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</si>
  <si>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</si>
  <si>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</si>
  <si>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</si>
  <si>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</si>
  <si>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</si>
  <si>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</si>
  <si>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</si>
  <si>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</si>
  <si>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</si>
  <si>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</si>
  <si>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</si>
  <si>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</si>
  <si>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</si>
  <si>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</si>
  <si>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</si>
  <si>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</si>
  <si>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</si>
  <si>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</si>
  <si>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</si>
  <si>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</si>
  <si>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</si>
  <si>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</si>
  <si>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</si>
  <si>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</si>
  <si>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</si>
  <si>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</si>
  <si>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</si>
  <si>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</si>
  <si>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</si>
  <si>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</si>
  <si>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</si>
  <si>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</si>
  <si>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</si>
  <si>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</si>
  <si>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</si>
  <si>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</si>
  <si>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</si>
  <si>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</si>
  <si>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</si>
  <si>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</si>
  <si>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</si>
  <si>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</si>
  <si>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</si>
  <si>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</si>
  <si>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</si>
  <si>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</si>
  <si>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</si>
  <si>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</si>
  <si>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</si>
  <si>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</si>
  <si>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</si>
  <si>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</si>
  <si>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</si>
  <si>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</si>
  <si>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</si>
  <si>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</si>
  <si>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</si>
  <si>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</si>
  <si>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</si>
  <si>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</si>
  <si>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</si>
  <si>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</si>
  <si>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</si>
  <si>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</si>
  <si>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</si>
  <si>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</si>
  <si>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</si>
  <si>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</si>
  <si>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</si>
  <si>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</si>
  <si>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</si>
  <si>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</si>
  <si>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</si>
  <si>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</si>
  <si>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</si>
  <si>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</si>
  <si>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</si>
  <si>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</si>
  <si>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</si>
  <si>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</si>
  <si>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</si>
  <si>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</si>
  <si>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</si>
  <si>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</si>
  <si>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</si>
  <si>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</si>
  <si>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</si>
  <si>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</si>
  <si>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</si>
  <si>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</si>
  <si>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</si>
  <si>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</si>
  <si>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</si>
  <si>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</si>
  <si>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</si>
  <si>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</si>
  <si>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</si>
  <si>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</si>
  <si>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</si>
  <si>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</si>
  <si>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</si>
  <si>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</si>
  <si>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</si>
  <si>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</si>
  <si>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</si>
  <si>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</si>
  <si>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</si>
  <si>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</si>
  <si>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</si>
  <si>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</si>
  <si>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</si>
  <si>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</si>
  <si>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</si>
  <si>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</si>
  <si>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</si>
  <si>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</si>
  <si>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</si>
  <si>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</si>
  <si>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</si>
  <si>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</si>
  <si>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</si>
  <si>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</si>
  <si>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</si>
  <si>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</si>
  <si>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</si>
  <si>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</si>
  <si>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</si>
  <si>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</si>
  <si>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</si>
  <si>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</si>
  <si>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</si>
  <si>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</si>
  <si>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</si>
  <si>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</si>
  <si>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</si>
  <si>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</si>
  <si>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</si>
  <si>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</si>
  <si>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</si>
  <si>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</si>
  <si>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</si>
  <si>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</si>
  <si>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</si>
  <si>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</si>
  <si>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</si>
  <si>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</si>
  <si>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</si>
  <si>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</si>
  <si>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</si>
  <si>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</si>
  <si>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</si>
  <si>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</si>
  <si>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</si>
  <si>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</si>
  <si>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</si>
  <si>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</si>
  <si>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</si>
  <si>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</si>
  <si>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</si>
  <si>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</si>
  <si>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</si>
  <si>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</si>
  <si>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</si>
  <si>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</si>
  <si>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</si>
  <si>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</si>
  <si>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</si>
  <si>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</si>
  <si>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</si>
  <si>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</si>
  <si>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</si>
  <si>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</si>
  <si>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</si>
  <si>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</si>
  <si>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</si>
  <si>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</si>
  <si>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</si>
  <si>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</si>
  <si>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</si>
  <si>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</si>
  <si>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</si>
  <si>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</si>
  <si>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</si>
  <si>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</si>
  <si>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</si>
  <si>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</si>
  <si>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</si>
  <si>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</si>
  <si>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</si>
  <si>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</si>
  <si>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</si>
  <si>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</si>
  <si>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</si>
  <si>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</si>
  <si>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</si>
  <si>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</si>
  <si>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</si>
  <si>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</si>
  <si>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</si>
  <si>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</si>
  <si>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</si>
  <si>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</si>
  <si>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</si>
  <si>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</si>
  <si>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</si>
  <si>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</si>
  <si>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</si>
  <si>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</si>
  <si>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</si>
  <si>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</si>
  <si>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</si>
  <si>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</si>
  <si>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</si>
  <si>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</si>
  <si>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</si>
  <si>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</si>
  <si>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</si>
  <si>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</si>
  <si>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</si>
  <si>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</si>
  <si>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</si>
  <si>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</si>
  <si>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</si>
  <si>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</si>
  <si>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</si>
  <si>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</si>
  <si>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</si>
  <si>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</si>
  <si>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</si>
  <si>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</si>
  <si>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</si>
  <si>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</si>
  <si>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</si>
  <si>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</si>
  <si>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</si>
  <si>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</si>
  <si>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</si>
  <si>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</si>
  <si>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</si>
  <si>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</si>
  <si>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</si>
  <si>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</si>
  <si>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</si>
  <si>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</si>
  <si>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</si>
  <si>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</si>
  <si>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</si>
  <si>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</si>
  <si>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</si>
  <si>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</si>
  <si>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</si>
  <si>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</si>
  <si>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</si>
  <si>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</si>
  <si>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</si>
  <si>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</si>
  <si>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</si>
  <si>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</si>
  <si>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</si>
  <si>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</si>
  <si>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</si>
  <si>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</si>
  <si>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</si>
  <si>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</si>
  <si>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</si>
  <si>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</si>
  <si>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</si>
  <si>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</si>
  <si>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</si>
  <si>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</si>
  <si>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</si>
  <si>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</si>
  <si>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</si>
  <si>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</si>
  <si>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</si>
  <si>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</si>
  <si>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</si>
  <si>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</si>
  <si>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</si>
  <si>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</si>
  <si>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</si>
  <si>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</si>
  <si>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</si>
  <si>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</si>
  <si>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</si>
  <si>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</si>
  <si>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</si>
  <si>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</si>
  <si>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</si>
  <si>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</si>
  <si>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</si>
  <si>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</si>
  <si>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</si>
  <si>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</si>
  <si>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</si>
  <si>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</si>
  <si>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</si>
  <si>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</si>
  <si>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</si>
  <si>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</si>
  <si>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</si>
  <si>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</si>
  <si>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</si>
  <si>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</si>
  <si>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</si>
  <si>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</si>
  <si>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</si>
  <si>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</si>
  <si>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</si>
  <si>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</si>
  <si>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</si>
  <si>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</si>
  <si>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</si>
  <si>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</si>
  <si>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</si>
  <si>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</si>
  <si>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</si>
  <si>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</si>
  <si>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</si>
  <si>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</si>
  <si>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</si>
  <si>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</si>
  <si>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</si>
  <si>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</si>
  <si>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</si>
  <si>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</si>
  <si>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</si>
  <si>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</si>
  <si>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</si>
  <si>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</si>
  <si>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</si>
  <si>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</si>
  <si>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</si>
  <si>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</si>
  <si>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</si>
  <si>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</si>
  <si>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</si>
  <si>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</si>
  <si>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</si>
  <si>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</si>
  <si>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</si>
  <si>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</si>
  <si>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</si>
  <si>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</si>
  <si>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</si>
  <si>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</si>
  <si>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</si>
  <si>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</si>
  <si>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</si>
  <si>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</si>
  <si>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</si>
  <si>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</si>
  <si>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</si>
  <si>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</si>
  <si>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</si>
  <si>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</si>
  <si>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</si>
  <si>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</si>
  <si>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</si>
  <si>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</si>
  <si>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</si>
  <si>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</si>
  <si>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</si>
  <si>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</si>
  <si>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</si>
  <si>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</si>
  <si>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</si>
  <si>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</si>
  <si>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</si>
  <si>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</si>
  <si>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</si>
  <si>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</si>
  <si>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</si>
  <si>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</si>
  <si>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</si>
  <si>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</si>
  <si>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</si>
  <si>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</si>
  <si>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</si>
  <si>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</si>
  <si>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</si>
  <si>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</si>
  <si>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</si>
  <si>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</si>
  <si>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</si>
  <si>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</si>
  <si>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</si>
  <si>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</si>
  <si>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</si>
  <si>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</si>
  <si>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</si>
  <si>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</si>
  <si>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</si>
  <si>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</si>
  <si>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</si>
  <si>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</si>
  <si>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</si>
  <si>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</si>
  <si>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</si>
  <si>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</si>
  <si>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</si>
  <si>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</si>
  <si>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</si>
  <si>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</si>
  <si>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</si>
  <si>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</si>
  <si>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</si>
  <si>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</si>
  <si>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</si>
  <si>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</si>
  <si>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</si>
  <si>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</si>
  <si>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</si>
  <si>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</si>
  <si>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</si>
  <si>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</si>
  <si>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</si>
  <si>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</si>
  <si>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</si>
  <si>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</si>
  <si>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</si>
  <si>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</si>
  <si>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</si>
  <si>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</si>
  <si>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</si>
  <si>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</si>
  <si>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</si>
  <si>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</si>
  <si>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</si>
  <si>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</si>
  <si>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</si>
  <si>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</si>
  <si>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</si>
  <si>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</si>
  <si>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</si>
  <si>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</si>
  <si>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</si>
  <si>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</si>
  <si>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</si>
  <si>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</si>
  <si>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</si>
  <si>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</si>
  <si>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</si>
  <si>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</si>
  <si>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</si>
  <si>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</si>
  <si>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</si>
  <si>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</si>
  <si>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</si>
  <si>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</si>
  <si>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</si>
  <si>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</si>
  <si>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</si>
  <si>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</si>
  <si>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</si>
  <si>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</si>
  <si>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</si>
  <si>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</si>
  <si>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</si>
  <si>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</si>
  <si>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</si>
  <si>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</si>
  <si>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</si>
  <si>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</si>
  <si>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</si>
  <si>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</si>
  <si>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</si>
  <si>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</si>
  <si>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</si>
  <si>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</si>
  <si>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</si>
  <si>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</si>
  <si>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</si>
  <si>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</si>
  <si>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</si>
  <si>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</si>
  <si>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</si>
  <si>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</si>
  <si>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</si>
  <si>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</si>
  <si>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</si>
  <si>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</si>
  <si>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</si>
  <si>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</si>
  <si>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</si>
  <si>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</si>
  <si>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</si>
  <si>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</si>
  <si>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</si>
  <si>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</si>
  <si>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</si>
  <si>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</si>
  <si>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</si>
  <si>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</si>
  <si>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</si>
  <si>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</si>
  <si>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</si>
  <si>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</si>
  <si>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</si>
  <si>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</si>
  <si>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</si>
  <si>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</si>
  <si>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</si>
  <si>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</si>
  <si>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</si>
  <si>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</si>
  <si>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</si>
  <si>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</si>
  <si>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</si>
  <si>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</si>
  <si>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</si>
  <si>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</si>
  <si>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</si>
  <si>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</si>
  <si>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</si>
  <si>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</si>
  <si>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</si>
  <si>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</si>
  <si>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</si>
  <si>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</si>
  <si>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</si>
  <si>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</si>
  <si>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</si>
  <si>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</si>
  <si>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</si>
  <si>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</si>
  <si>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</si>
  <si>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</si>
  <si>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</si>
  <si>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</si>
  <si>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</si>
  <si>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</si>
  <si>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</si>
  <si>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</si>
  <si>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</si>
  <si>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</si>
  <si>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</si>
  <si>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</si>
  <si>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</si>
  <si>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</si>
  <si>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</si>
  <si>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</si>
  <si>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</si>
  <si>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</si>
  <si>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</si>
  <si>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</si>
  <si>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</si>
  <si>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</si>
  <si>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</si>
  <si>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</si>
  <si>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</si>
  <si>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</si>
  <si>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</si>
  <si>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</si>
  <si>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</si>
  <si>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</si>
  <si>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</si>
  <si>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</si>
  <si>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</si>
  <si>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</si>
  <si>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</si>
  <si>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</si>
  <si>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</si>
  <si>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</si>
  <si>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</si>
  <si>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</si>
  <si>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</si>
  <si>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</si>
  <si>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</si>
  <si>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</si>
  <si>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</si>
  <si>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</si>
  <si>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</si>
  <si>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</si>
  <si>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</si>
  <si>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</si>
  <si>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</si>
  <si>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</si>
  <si>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</si>
  <si>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</si>
  <si>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</si>
  <si>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</si>
  <si>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</si>
  <si>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</si>
  <si>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</si>
  <si>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</si>
  <si>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</si>
  <si>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</si>
  <si>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</si>
  <si>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</si>
  <si>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</si>
  <si>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</si>
  <si>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</si>
  <si>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</si>
  <si>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</si>
  <si>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</si>
  <si>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</si>
  <si>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</si>
  <si>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</si>
  <si>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</si>
  <si>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</si>
  <si>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</si>
  <si>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</si>
  <si>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</si>
  <si>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</si>
  <si>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</si>
  <si>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</si>
  <si>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</si>
  <si>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</si>
  <si>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</si>
  <si>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</si>
  <si>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</si>
  <si>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</si>
  <si>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</si>
  <si>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</si>
  <si>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</si>
  <si>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</si>
  <si>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</si>
  <si>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</si>
  <si>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</si>
  <si>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</si>
  <si>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</si>
  <si>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</si>
  <si>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</si>
  <si>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</si>
  <si>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</si>
  <si>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</si>
  <si>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</si>
  <si>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</si>
  <si>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</si>
  <si>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</si>
  <si>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</si>
  <si>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</si>
  <si>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</si>
  <si>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</si>
  <si>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</si>
  <si>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</si>
  <si>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</si>
  <si>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</si>
  <si>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</si>
  <si>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</si>
  <si>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</si>
  <si>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</si>
  <si>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</si>
  <si>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</si>
  <si>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</si>
  <si>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</si>
  <si>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</si>
  <si>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</si>
  <si>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</si>
  <si>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</si>
  <si>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</si>
  <si>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</si>
  <si>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</si>
  <si>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</si>
  <si>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</si>
  <si>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</si>
  <si>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</si>
  <si>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</si>
  <si>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</si>
  <si>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</si>
  <si>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</si>
  <si>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</si>
  <si>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</si>
  <si>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</si>
  <si>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</si>
  <si>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</si>
  <si>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</si>
  <si>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</si>
  <si>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</si>
  <si>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</si>
  <si>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</si>
  <si>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</si>
  <si>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</si>
  <si>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</si>
  <si>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</si>
  <si>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</si>
  <si>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</si>
  <si>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</si>
  <si>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</si>
  <si>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</si>
  <si>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</si>
  <si>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</si>
  <si>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</si>
  <si>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</si>
  <si>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</si>
  <si>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</si>
  <si>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</si>
  <si>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</si>
  <si>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</si>
  <si>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</si>
  <si>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</si>
  <si>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</si>
  <si>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</si>
  <si>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</si>
  <si>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</si>
  <si>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</si>
  <si>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</si>
  <si>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</si>
  <si>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</si>
  <si>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</si>
  <si>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</si>
  <si>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</si>
  <si>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</si>
  <si>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</si>
  <si>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</si>
  <si>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</si>
  <si>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</si>
  <si>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</si>
  <si>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</si>
  <si>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</si>
  <si>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</si>
  <si>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</si>
  <si>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</si>
  <si>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</si>
  <si>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</si>
  <si>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</si>
  <si>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</si>
  <si>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</si>
  <si>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</si>
  <si>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</si>
  <si>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</si>
  <si>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</si>
  <si>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</si>
  <si>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</si>
  <si>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</si>
  <si>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</si>
  <si>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</si>
  <si>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</si>
  <si>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</si>
  <si>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</si>
  <si>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</si>
  <si>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</si>
  <si>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</si>
  <si>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</si>
  <si>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</si>
  <si>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</si>
  <si>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</si>
  <si>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</si>
  <si>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</si>
  <si>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</si>
  <si>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</si>
  <si>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</si>
  <si>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</si>
  <si>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</si>
  <si>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</si>
  <si>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</si>
  <si>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</si>
  <si>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</si>
  <si>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</si>
  <si>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</si>
  <si>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</si>
  <si>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</si>
  <si>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</si>
  <si>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</si>
  <si>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</si>
  <si>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</si>
  <si>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</si>
  <si>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</si>
  <si>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</si>
  <si>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</si>
  <si>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</si>
  <si>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</si>
  <si>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</si>
  <si>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</si>
  <si>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</si>
  <si>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</si>
  <si>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</si>
  <si>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</si>
  <si>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</si>
  <si>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</si>
  <si>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</si>
  <si>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</si>
  <si>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</si>
  <si>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</si>
  <si>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</si>
  <si>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</si>
  <si>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</si>
  <si>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</si>
  <si>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</si>
  <si>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</si>
  <si>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</si>
  <si>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</si>
  <si>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</si>
  <si>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</si>
  <si>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</si>
  <si>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</si>
  <si>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</si>
  <si>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</si>
  <si>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</si>
  <si>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</si>
  <si>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</si>
  <si>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</si>
  <si>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</si>
  <si>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</si>
  <si>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</si>
  <si>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</si>
  <si>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</si>
  <si>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</si>
  <si>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</si>
  <si>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</si>
  <si>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</si>
  <si>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</si>
  <si>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</si>
  <si>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</si>
  <si>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</si>
  <si>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</si>
  <si>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</si>
  <si>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</si>
  <si>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</si>
  <si>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</si>
  <si>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</si>
  <si>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</si>
  <si>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</si>
  <si>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</si>
  <si>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</si>
  <si>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</si>
  <si>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</si>
  <si>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</si>
  <si>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</si>
  <si>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</si>
  <si>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</si>
  <si>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</si>
  <si>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</si>
  <si>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</si>
  <si>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</si>
  <si>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</si>
  <si>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</si>
  <si>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</si>
  <si>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</si>
  <si>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</si>
  <si>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</si>
  <si>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</si>
  <si>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</si>
  <si>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</si>
  <si>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</si>
  <si>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</si>
  <si>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</si>
  <si>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</si>
  <si>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</si>
  <si>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</si>
  <si>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</si>
  <si>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</si>
  <si>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</si>
  <si>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</si>
  <si>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</si>
  <si>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</si>
  <si>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</si>
  <si>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</si>
  <si>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</si>
  <si>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</si>
  <si>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</si>
  <si>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</si>
  <si>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</si>
  <si>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</si>
  <si>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</si>
  <si>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</si>
  <si>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</si>
  <si>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</si>
  <si>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</si>
  <si>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</si>
  <si>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</si>
  <si>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</si>
  <si>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</si>
  <si>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</si>
  <si>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</si>
  <si>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</si>
  <si>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</si>
  <si>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</si>
  <si>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</si>
  <si>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</si>
  <si>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</si>
  <si>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</si>
  <si>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</si>
  <si>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</si>
  <si>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</si>
  <si>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</si>
  <si>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</si>
  <si>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</si>
  <si>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</si>
  <si>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</si>
  <si>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</si>
  <si>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</si>
  <si>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</si>
  <si>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</si>
  <si>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</si>
  <si>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</si>
  <si>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</si>
  <si>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</si>
  <si>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</si>
  <si>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</si>
  <si>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</si>
  <si>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</si>
  <si>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</si>
  <si>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</si>
  <si>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</si>
  <si>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</si>
  <si>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</si>
  <si>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</si>
  <si>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</si>
  <si>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</si>
  <si>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</si>
  <si>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</si>
  <si>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</si>
  <si>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</si>
  <si>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</si>
  <si>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</si>
  <si>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</si>
  <si>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</si>
  <si>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</si>
  <si>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</si>
  <si>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</si>
  <si>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</si>
  <si>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</si>
  <si>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</si>
  <si>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</si>
  <si>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</si>
  <si>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</si>
  <si>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</si>
  <si>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</si>
  <si>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</si>
  <si>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</si>
  <si>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</si>
  <si>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</si>
  <si>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</si>
  <si>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</si>
  <si>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</si>
  <si>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</si>
  <si>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</si>
  <si>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</si>
  <si>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</si>
  <si>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</si>
  <si>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</si>
  <si>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</si>
  <si>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</si>
  <si>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</si>
  <si>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</si>
  <si>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</si>
  <si>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</si>
  <si>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</si>
  <si>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</si>
  <si>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</si>
  <si>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</si>
  <si>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</si>
  <si>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</si>
  <si>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</si>
  <si>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</si>
  <si>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</si>
  <si>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</si>
  <si>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</si>
  <si>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</si>
  <si>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</si>
  <si>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</si>
  <si>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</si>
  <si>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</si>
  <si>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</si>
  <si>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</si>
  <si>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</si>
  <si>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</si>
  <si>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</si>
  <si>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</si>
  <si>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</si>
  <si>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</si>
  <si>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</si>
  <si>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</si>
  <si>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</si>
  <si>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</si>
  <si>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</si>
  <si>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</si>
  <si>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</si>
  <si>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</si>
  <si>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</si>
  <si>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</si>
  <si>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</si>
  <si>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</si>
  <si>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</si>
  <si>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</si>
  <si>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</si>
  <si>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</si>
  <si>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</si>
  <si>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</si>
  <si>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</si>
  <si>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</si>
  <si>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</si>
  <si>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</si>
  <si>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</si>
  <si>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</si>
  <si>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</si>
  <si>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</si>
  <si>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</si>
  <si>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</si>
  <si>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</si>
  <si>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</si>
  <si>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</si>
  <si>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</si>
  <si>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</si>
  <si>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</si>
  <si>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</si>
  <si>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</si>
  <si>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</si>
  <si>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</si>
  <si>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</si>
  <si>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</si>
  <si>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</si>
  <si>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</si>
  <si>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</si>
  <si>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</si>
  <si>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</si>
  <si>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</si>
  <si>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</si>
  <si>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</si>
  <si>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</si>
  <si>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</si>
  <si>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</si>
  <si>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</si>
  <si>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</si>
  <si>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</si>
  <si>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</si>
  <si>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</si>
  <si>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</si>
  <si>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</si>
  <si>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</si>
  <si>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</si>
  <si>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</si>
  <si>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</si>
  <si>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</si>
  <si>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</si>
  <si>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</si>
  <si>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</si>
  <si>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</si>
  <si>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</si>
  <si>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</si>
  <si>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</si>
  <si>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</si>
  <si>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</si>
  <si>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</si>
  <si>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</si>
  <si>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</si>
  <si>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</si>
  <si>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</si>
  <si>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</si>
  <si>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</si>
  <si>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</si>
  <si>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</si>
  <si>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</si>
  <si>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</si>
  <si>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</si>
  <si>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</si>
  <si>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</si>
  <si>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</si>
  <si>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</si>
  <si>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</si>
  <si>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</si>
  <si>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</si>
  <si>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</si>
  <si>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</si>
  <si>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</si>
  <si>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</si>
  <si>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</si>
  <si>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</si>
  <si>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</si>
  <si>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</si>
  <si>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</si>
  <si>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</si>
  <si>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</si>
  <si>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</si>
  <si>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</si>
  <si>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</si>
  <si>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</si>
  <si>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</si>
  <si>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</si>
  <si>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</si>
  <si>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</si>
  <si>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</si>
  <si>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</si>
  <si>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</si>
  <si>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</si>
  <si>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</si>
  <si>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</si>
  <si>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</si>
  <si>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</si>
  <si>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</si>
  <si>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</si>
  <si>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</si>
  <si>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</si>
  <si>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</si>
  <si>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</si>
  <si>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</si>
  <si>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</si>
  <si>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</si>
  <si>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</si>
  <si>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</si>
  <si>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</si>
  <si>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</si>
  <si>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</si>
  <si>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</si>
  <si>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</si>
  <si>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</si>
  <si>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</si>
  <si>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</si>
  <si>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</si>
  <si>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</si>
  <si>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</si>
  <si>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</si>
  <si>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</si>
  <si>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</si>
  <si>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</si>
  <si>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</si>
  <si>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</si>
  <si>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</si>
  <si>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</si>
  <si>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</si>
  <si>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</si>
  <si>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</si>
  <si>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</si>
  <si>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</si>
  <si>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</si>
  <si>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</si>
  <si>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</si>
  <si>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</si>
  <si>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</si>
  <si>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</si>
  <si>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</si>
  <si>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</si>
  <si>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</si>
  <si>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</si>
  <si>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</si>
  <si>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</si>
  <si>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</si>
  <si>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</si>
  <si>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</si>
  <si>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</si>
  <si>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</si>
  <si>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</si>
  <si>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</si>
  <si>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</si>
  <si>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</si>
  <si>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</si>
  <si>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</si>
  <si>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</si>
  <si>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</si>
  <si>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</si>
  <si>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</si>
  <si>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</si>
  <si>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</si>
  <si>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</si>
  <si>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</si>
  <si>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</si>
  <si>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</si>
  <si>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</si>
  <si>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</si>
  <si>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</si>
  <si>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</si>
  <si>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</si>
  <si>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</si>
  <si>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</si>
  <si>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</si>
  <si>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</si>
  <si>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</si>
  <si>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</si>
  <si>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</si>
  <si>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</si>
  <si>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</si>
  <si>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</si>
  <si>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</si>
  <si>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</si>
  <si>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</si>
  <si>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</si>
  <si>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</si>
  <si>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</si>
  <si>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</si>
  <si>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</si>
  <si>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</si>
  <si>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</si>
  <si>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</si>
  <si>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</si>
  <si>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</si>
  <si>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</si>
  <si>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</si>
  <si>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</si>
  <si>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</si>
  <si>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</si>
  <si>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</si>
  <si>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</si>
  <si>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</si>
  <si>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</si>
  <si>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</si>
  <si>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</si>
  <si>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</si>
  <si>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</si>
  <si>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</si>
  <si>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</si>
  <si>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</si>
  <si>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</si>
  <si>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</si>
  <si>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</si>
  <si>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</si>
  <si>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</si>
  <si>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</si>
  <si>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</si>
  <si>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</si>
  <si>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</si>
  <si>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</si>
  <si>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</si>
  <si>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</si>
  <si>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</si>
  <si>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</si>
  <si>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</si>
  <si>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</si>
  <si>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</si>
  <si>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</si>
  <si>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</si>
  <si>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</si>
  <si>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</si>
  <si>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</si>
  <si>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</si>
  <si>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</si>
  <si>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</si>
  <si>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</si>
  <si>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</si>
  <si>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</si>
  <si>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</si>
  <si>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</si>
  <si>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</si>
  <si>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</si>
  <si>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</si>
  <si>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</si>
  <si>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</si>
  <si>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</si>
  <si>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</si>
  <si>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</si>
  <si>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</si>
  <si>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</si>
  <si>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</si>
  <si>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</si>
  <si>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</si>
  <si>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</si>
  <si>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</si>
  <si>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</si>
  <si>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</si>
  <si>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</si>
  <si>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</si>
  <si>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</si>
  <si>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</si>
  <si>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</si>
  <si>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</si>
  <si>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</si>
  <si>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</si>
  <si>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</si>
  <si>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</si>
  <si>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</si>
  <si>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</si>
  <si>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</si>
  <si>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</si>
  <si>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</si>
  <si>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</si>
  <si>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</si>
  <si>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</si>
  <si>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</si>
  <si>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</si>
  <si>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</si>
  <si>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</si>
  <si>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</si>
  <si>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</si>
  <si>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</si>
  <si>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</si>
  <si>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</si>
  <si>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</si>
  <si>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</si>
  <si>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</si>
  <si>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</si>
  <si>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</si>
  <si>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</si>
  <si>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</si>
  <si>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</si>
  <si>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</si>
  <si>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</si>
  <si>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</si>
  <si>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</si>
  <si>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</si>
  <si>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</si>
  <si>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</si>
  <si>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</si>
  <si>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</si>
  <si>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</si>
  <si>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</si>
  <si>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</si>
  <si>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</si>
  <si>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</si>
  <si>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</si>
  <si>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</si>
  <si>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</si>
  <si>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</si>
  <si>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</si>
  <si>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</si>
  <si>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</si>
  <si>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</si>
  <si>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</si>
  <si>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</si>
  <si>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</si>
  <si>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</si>
  <si>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</si>
  <si>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</si>
  <si>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</si>
  <si>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</si>
  <si>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</si>
  <si>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</si>
  <si>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</si>
  <si>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</si>
  <si>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</si>
  <si>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</si>
  <si>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</si>
  <si>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</si>
  <si>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</si>
  <si>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</si>
  <si>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</si>
  <si>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</si>
  <si>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</si>
  <si>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</si>
  <si>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</si>
  <si>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</si>
  <si>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</si>
  <si>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</si>
  <si>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</si>
  <si>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</si>
  <si>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</si>
  <si>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</si>
  <si>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</si>
  <si>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</si>
  <si>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</si>
  <si>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</si>
  <si>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</si>
  <si>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</si>
  <si>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</si>
  <si>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</si>
  <si>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</si>
  <si>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</si>
  <si>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</si>
  <si>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</si>
  <si>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</si>
  <si>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</si>
  <si>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</si>
  <si>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</si>
  <si>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</si>
  <si>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</si>
  <si>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</si>
  <si>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</si>
  <si>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</si>
  <si>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</si>
  <si>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</si>
  <si>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</si>
  <si>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</si>
  <si>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</si>
  <si>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</si>
  <si>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</si>
  <si>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</si>
  <si>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</si>
  <si>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</si>
  <si>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</si>
  <si>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</si>
  <si>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</si>
  <si>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</si>
  <si>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</si>
  <si>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</si>
  <si>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</si>
  <si>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</si>
  <si>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</si>
  <si>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</si>
  <si>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</si>
  <si>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</si>
  <si>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</si>
  <si>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</si>
  <si>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</si>
  <si>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</si>
  <si>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</si>
  <si>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</si>
  <si>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</si>
  <si>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</si>
  <si>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</si>
  <si>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</si>
  <si>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</si>
  <si>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</si>
  <si>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</si>
  <si>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</si>
  <si>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</si>
  <si>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</si>
  <si>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</si>
  <si>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</si>
  <si>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</si>
  <si>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</si>
  <si>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</si>
  <si>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</si>
  <si>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</si>
  <si>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</si>
  <si>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</si>
  <si>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</si>
  <si>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</si>
  <si>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</si>
  <si>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</si>
  <si>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</si>
  <si>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</si>
  <si>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</si>
  <si>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</si>
  <si>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</si>
  <si>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</si>
  <si>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</si>
  <si>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</si>
  <si>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</si>
  <si>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</si>
  <si>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</si>
  <si>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</si>
  <si>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</si>
  <si>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</si>
  <si>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</si>
  <si>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</si>
  <si>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</si>
  <si>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</si>
  <si>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</si>
  <si>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</si>
  <si>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</si>
  <si>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</si>
  <si>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</si>
  <si>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</si>
  <si>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</si>
  <si>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</si>
  <si>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</si>
  <si>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</si>
  <si>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</si>
  <si>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</si>
  <si>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</si>
  <si>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</si>
  <si>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</si>
  <si>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</si>
  <si>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</si>
  <si>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</si>
  <si>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</si>
  <si>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</si>
  <si>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</si>
  <si>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</si>
  <si>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</si>
  <si>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</si>
  <si>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</si>
  <si>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</si>
  <si>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</si>
  <si>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</si>
  <si>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</si>
  <si>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</si>
  <si>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</si>
  <si>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</si>
  <si>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</si>
  <si>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</si>
  <si>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</si>
  <si>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</si>
  <si>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</si>
  <si>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</si>
  <si>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</si>
  <si>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</si>
  <si>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</si>
  <si>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</si>
  <si>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</si>
  <si>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</si>
  <si>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</si>
  <si>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</si>
  <si>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</si>
  <si>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</si>
  <si>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</si>
  <si>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</si>
  <si>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</si>
  <si>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</si>
  <si>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</si>
  <si>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</si>
  <si>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</si>
  <si>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</si>
  <si>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</si>
  <si>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</si>
  <si>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</si>
  <si>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</si>
  <si>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</si>
  <si>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</si>
  <si>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</si>
  <si>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</si>
  <si>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</si>
  <si>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</si>
  <si>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</si>
  <si>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</si>
  <si>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</si>
  <si>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</si>
  <si>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</si>
  <si>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</si>
  <si>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</si>
  <si>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</si>
  <si>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</si>
  <si>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</si>
  <si>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</si>
  <si>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</si>
  <si>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</si>
  <si>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</si>
  <si>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</si>
  <si>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</si>
  <si>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</si>
  <si>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</si>
  <si>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</si>
  <si>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</si>
  <si>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</si>
  <si>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</si>
  <si>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</si>
  <si>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</si>
  <si>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</si>
  <si>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</si>
  <si>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</si>
  <si>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</si>
  <si>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</si>
  <si>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</si>
  <si>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</si>
  <si>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</si>
  <si>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</si>
  <si>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</si>
  <si>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</si>
  <si>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</si>
  <si>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</si>
  <si>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</si>
  <si>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</si>
  <si>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</si>
  <si>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</si>
  <si>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</si>
  <si>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</si>
  <si>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</si>
  <si>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</si>
  <si>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</si>
  <si>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</si>
  <si>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</si>
  <si>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</si>
  <si>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</si>
  <si>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</si>
  <si>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</si>
  <si>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</si>
  <si>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</si>
  <si>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</si>
  <si>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</si>
  <si>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</si>
  <si>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</si>
  <si>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</si>
  <si>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</si>
  <si>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</si>
  <si>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</si>
  <si>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</si>
  <si>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</si>
  <si>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</si>
  <si>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</si>
  <si>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</si>
  <si>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</si>
  <si>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</si>
  <si>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</si>
  <si>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</si>
  <si>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</si>
  <si>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</si>
  <si>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</si>
  <si>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</si>
  <si>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</si>
  <si>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</si>
  <si>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</si>
  <si>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</si>
  <si>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</si>
  <si>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</si>
  <si>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</si>
  <si>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</si>
  <si>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</si>
  <si>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</si>
  <si>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</si>
  <si>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</si>
  <si>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</si>
  <si>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</si>
  <si>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</si>
  <si>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</si>
  <si>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</si>
  <si>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</si>
  <si>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</si>
  <si>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</si>
  <si>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</si>
  <si>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</si>
  <si>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</si>
  <si>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</si>
  <si>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</si>
  <si>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</si>
  <si>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</si>
  <si>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</si>
  <si>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</si>
  <si>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</si>
  <si>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</si>
  <si>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</si>
  <si>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</si>
  <si>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</si>
  <si>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</si>
  <si>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</si>
  <si>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</si>
  <si>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</si>
  <si>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</si>
  <si>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</si>
  <si>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</si>
  <si>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</si>
  <si>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</si>
  <si>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</si>
  <si>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</si>
  <si>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</si>
  <si>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</si>
  <si>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</si>
  <si>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</si>
  <si>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</si>
  <si>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</si>
  <si>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</si>
  <si>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</si>
  <si>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</si>
  <si>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</si>
  <si>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</si>
  <si>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</si>
  <si>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</si>
  <si>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</si>
  <si>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</si>
  <si>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</si>
  <si>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</si>
  <si>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</si>
  <si>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</si>
  <si>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</si>
  <si>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</si>
  <si>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</si>
  <si>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</si>
  <si>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</si>
  <si>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</si>
  <si>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</si>
  <si>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</si>
  <si>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</si>
  <si>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</si>
  <si>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</si>
  <si>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</si>
  <si>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</si>
  <si>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</si>
  <si>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</si>
  <si>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</si>
  <si>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</si>
  <si>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</si>
  <si>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</si>
  <si>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</si>
  <si>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</si>
  <si>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</si>
  <si>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</si>
  <si>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</si>
  <si>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</si>
  <si>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</si>
  <si>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</si>
  <si>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</si>
  <si>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</si>
  <si>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</si>
  <si>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</si>
  <si>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</si>
  <si>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</si>
  <si>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</si>
  <si>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</si>
  <si>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</si>
  <si>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</si>
  <si>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</si>
  <si>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</si>
  <si>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</si>
  <si>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</si>
  <si>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</si>
  <si>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</si>
  <si>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</si>
  <si>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</si>
  <si>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</si>
  <si>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</si>
  <si>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</si>
  <si>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</si>
  <si>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</si>
  <si>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</si>
  <si>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</si>
  <si>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</si>
  <si>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</si>
  <si>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</si>
  <si>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</si>
  <si>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</si>
  <si>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</si>
  <si>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</si>
  <si>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</si>
  <si>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</si>
  <si>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</si>
  <si>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</si>
  <si>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</si>
  <si>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</si>
  <si>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</si>
  <si>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</si>
  <si>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</si>
  <si>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</si>
  <si>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</si>
  <si>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</si>
  <si>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</si>
  <si>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</si>
  <si>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</si>
  <si>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</si>
  <si>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</si>
  <si>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</si>
  <si>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</si>
  <si>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</si>
  <si>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</si>
  <si>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</si>
  <si>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</si>
  <si>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</si>
  <si>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</si>
  <si>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</si>
  <si>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</si>
  <si>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</si>
  <si>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</si>
  <si>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</si>
  <si>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</si>
  <si>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</si>
  <si>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</si>
  <si>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</si>
  <si>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</si>
  <si>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</si>
  <si>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</si>
  <si>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</si>
  <si>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</si>
  <si>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</si>
  <si>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</si>
  <si>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</si>
  <si>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</si>
  <si>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</si>
  <si>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</si>
  <si>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</si>
  <si>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</si>
  <si>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</si>
  <si>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</si>
  <si>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</si>
  <si>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</si>
  <si>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</si>
  <si>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</si>
  <si>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</si>
  <si>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</si>
  <si>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</si>
  <si>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</si>
  <si>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</si>
  <si>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</si>
  <si>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</si>
  <si>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</si>
  <si>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</si>
  <si>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</si>
  <si>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</si>
  <si>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</si>
  <si>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</si>
  <si>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</si>
  <si>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</si>
  <si>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</si>
  <si>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</si>
  <si>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</si>
  <si>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</si>
  <si>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</si>
  <si>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</si>
  <si>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</si>
  <si>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</si>
  <si>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</si>
  <si>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</si>
  <si>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</si>
  <si>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</si>
  <si>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</si>
  <si>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</si>
  <si>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</si>
  <si>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</si>
  <si>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</si>
  <si>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</si>
  <si>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</si>
  <si>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</si>
  <si>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</si>
  <si>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</si>
  <si>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</si>
  <si>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</si>
  <si>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</si>
  <si>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</si>
  <si>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</si>
  <si>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</si>
  <si>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</si>
  <si>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</si>
  <si>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</si>
  <si>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</si>
  <si>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</si>
  <si>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</si>
  <si>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</si>
  <si>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</si>
  <si>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</si>
  <si>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</si>
  <si>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</si>
  <si>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</si>
  <si>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</si>
  <si>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</si>
  <si>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</si>
  <si>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</si>
  <si>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</si>
  <si>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</si>
  <si>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</si>
  <si>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</si>
  <si>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</si>
  <si>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</si>
  <si>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</si>
  <si>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</si>
  <si>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</si>
  <si>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</si>
  <si>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</si>
  <si>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</si>
  <si>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</si>
  <si>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</si>
  <si>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</si>
  <si>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</si>
  <si>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</si>
  <si>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</si>
  <si>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</si>
  <si>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</si>
  <si>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</si>
  <si>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</si>
  <si>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</si>
  <si>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</si>
  <si>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</si>
  <si>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</si>
  <si>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</si>
  <si>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</si>
  <si>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</si>
  <si>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</si>
  <si>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</si>
  <si>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</si>
  <si>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</si>
  <si>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</si>
  <si>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</si>
  <si>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</si>
  <si>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</si>
  <si>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</si>
  <si>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</si>
  <si>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</si>
  <si>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</si>
  <si>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</si>
  <si>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</si>
  <si>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</si>
  <si>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</si>
  <si>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</si>
  <si>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</si>
  <si>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</si>
  <si>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</si>
  <si>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</si>
  <si>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</si>
  <si>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</si>
  <si>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</si>
  <si>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</si>
  <si>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</si>
  <si>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</si>
  <si>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</si>
  <si>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</si>
  <si>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</si>
  <si>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</si>
  <si>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</si>
  <si>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</si>
  <si>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</si>
  <si>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</si>
  <si>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</si>
  <si>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</si>
  <si>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</si>
  <si>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</si>
  <si>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</si>
  <si>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</si>
  <si>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</si>
  <si>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</si>
  <si>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</si>
  <si>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</si>
  <si>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</si>
  <si>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</si>
  <si>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</si>
  <si>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</si>
  <si>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</si>
  <si>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</si>
  <si>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</si>
  <si>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</si>
  <si>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</si>
  <si>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</si>
  <si>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</si>
  <si>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</si>
  <si>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</si>
  <si>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</si>
  <si>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</si>
  <si>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</si>
  <si>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</si>
  <si>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</si>
  <si>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</si>
  <si>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</si>
  <si>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</si>
  <si>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</si>
  <si>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</si>
  <si>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</si>
  <si>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</si>
  <si>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</si>
  <si>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</si>
  <si>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</si>
  <si>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</si>
  <si>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</si>
  <si>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</si>
  <si>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</si>
  <si>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</si>
  <si>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</si>
  <si>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</si>
  <si>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</si>
  <si>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</si>
  <si>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</si>
  <si>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</si>
  <si>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</si>
  <si>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</si>
  <si>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</si>
  <si>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</si>
  <si>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</si>
  <si>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</si>
  <si>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</si>
  <si>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</si>
  <si>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</si>
  <si>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</si>
  <si>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</si>
  <si>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</si>
  <si>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</si>
  <si>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</si>
  <si>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</si>
  <si>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</si>
  <si>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</si>
  <si>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</si>
  <si>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</si>
  <si>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</si>
  <si>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</si>
  <si>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</si>
  <si>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</si>
  <si>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</si>
  <si>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</si>
  <si>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</si>
  <si>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</si>
  <si>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</si>
  <si>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</si>
  <si>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</si>
  <si>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</si>
  <si>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</si>
  <si>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</si>
  <si>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</si>
  <si>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</si>
  <si>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</si>
  <si>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</si>
  <si>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</si>
  <si>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</si>
  <si>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</si>
  <si>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</si>
  <si>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</si>
  <si>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</si>
  <si>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</si>
  <si>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</si>
  <si>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</si>
  <si>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</si>
  <si>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</si>
  <si>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</si>
  <si>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</si>
  <si>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</si>
  <si>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</si>
  <si>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</si>
  <si>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</si>
  <si>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</si>
  <si>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</si>
  <si>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</si>
  <si>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</si>
  <si>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</si>
  <si>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</si>
  <si>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</si>
  <si>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</si>
  <si>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</si>
  <si>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</si>
  <si>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</si>
  <si>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</si>
  <si>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</si>
  <si>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</si>
  <si>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</si>
  <si>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</si>
  <si>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</si>
  <si>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</si>
  <si>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</si>
  <si>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</si>
  <si>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</si>
  <si>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</si>
  <si>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</si>
  <si>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</si>
  <si>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</si>
  <si>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</si>
  <si>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</si>
  <si>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</si>
  <si>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</si>
  <si>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</si>
  <si>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</si>
  <si>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</si>
  <si>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</si>
  <si>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</si>
  <si>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</si>
  <si>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</si>
  <si>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</si>
  <si>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</si>
  <si>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</si>
  <si>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</si>
  <si>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</si>
  <si>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</si>
  <si>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</si>
  <si>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</si>
  <si>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</si>
  <si>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</si>
  <si>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</si>
  <si>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</si>
  <si>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</si>
  <si>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</si>
  <si>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</si>
  <si>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</si>
  <si>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</si>
  <si>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</si>
  <si>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</si>
  <si>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</si>
  <si>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</si>
  <si>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</si>
  <si>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</si>
  <si>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</si>
  <si>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</si>
  <si>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</si>
  <si>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</si>
  <si>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</si>
  <si>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</si>
  <si>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</si>
  <si>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</si>
  <si>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</si>
  <si>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</si>
  <si>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</si>
  <si>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</si>
  <si>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</si>
  <si>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</si>
  <si>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</si>
  <si>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</si>
  <si>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</si>
  <si>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</si>
  <si>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</si>
  <si>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</si>
  <si>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</si>
  <si>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</si>
  <si>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</si>
  <si>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</si>
  <si>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</si>
  <si>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</si>
  <si>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</si>
  <si>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</si>
  <si>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</si>
  <si>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</si>
  <si>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</si>
  <si>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</si>
  <si>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</si>
  <si>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</si>
  <si>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</si>
  <si>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</si>
  <si>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</si>
  <si>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</si>
  <si>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</si>
  <si>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</si>
  <si>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</si>
  <si>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</si>
  <si>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</si>
  <si>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</si>
  <si>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</si>
  <si>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</si>
  <si>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</si>
  <si>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</si>
  <si>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</si>
  <si>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</si>
  <si>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</si>
  <si>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</si>
  <si>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</si>
  <si>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</si>
  <si>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</si>
  <si>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</si>
  <si>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</si>
  <si>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</si>
  <si>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</si>
  <si>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</si>
  <si>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</si>
  <si>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</si>
  <si>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</si>
  <si>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</si>
  <si>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</si>
  <si>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</si>
  <si>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</si>
  <si>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</si>
  <si>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</si>
  <si>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</si>
  <si>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</si>
  <si>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</si>
  <si>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</si>
  <si>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</si>
  <si>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</si>
  <si>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</si>
  <si>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</si>
  <si>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</si>
  <si>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</si>
  <si>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</si>
  <si>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</si>
  <si>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</si>
  <si>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</si>
  <si>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</si>
  <si>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</si>
  <si>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</si>
  <si>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</si>
  <si>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</si>
  <si>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</si>
  <si>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</si>
  <si>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</si>
  <si>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</si>
  <si>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</si>
  <si>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</si>
  <si>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</si>
  <si>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</si>
  <si>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</si>
  <si>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</si>
  <si>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</si>
  <si>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</si>
  <si>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</si>
  <si>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</si>
  <si>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</si>
  <si>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</si>
  <si>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</si>
  <si>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</si>
  <si>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</si>
  <si>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</si>
  <si>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</si>
  <si>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</si>
  <si>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</si>
  <si>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</si>
  <si>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</si>
  <si>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</si>
  <si>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</si>
  <si>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</si>
  <si>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</si>
  <si>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</si>
  <si>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</si>
  <si>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</si>
  <si>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</si>
  <si>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</si>
  <si>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</si>
  <si>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</si>
  <si>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</si>
  <si>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</si>
  <si>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</si>
  <si>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</si>
  <si>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</si>
  <si>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</si>
  <si>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</si>
  <si>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</si>
  <si>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</si>
  <si>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</si>
  <si>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</si>
  <si>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</si>
  <si>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</si>
  <si>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</si>
  <si>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</si>
  <si>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</si>
  <si>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</si>
  <si>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</si>
  <si>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</si>
  <si>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</si>
  <si>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</si>
  <si>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</si>
  <si>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</si>
  <si>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</si>
  <si>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</si>
  <si>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</si>
  <si>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</si>
  <si>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</si>
  <si>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</si>
  <si>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</si>
  <si>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</si>
  <si>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</si>
  <si>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</si>
  <si>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</si>
  <si>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</si>
  <si>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</si>
  <si>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</si>
  <si>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</si>
  <si>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</si>
  <si>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</si>
  <si>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</si>
  <si>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</si>
  <si>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</si>
  <si>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</si>
  <si>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</si>
  <si>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</si>
  <si>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</si>
  <si>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</si>
  <si>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</si>
  <si>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</si>
  <si>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</si>
  <si>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</si>
  <si>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</si>
  <si>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</si>
  <si>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</si>
  <si>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</si>
  <si>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</si>
  <si>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</si>
  <si>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</si>
  <si>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</si>
  <si>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</si>
  <si>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</si>
  <si>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</si>
  <si>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</si>
  <si>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</si>
  <si>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</si>
  <si>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</si>
  <si>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</si>
  <si>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</si>
  <si>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</si>
  <si>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</si>
  <si>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</si>
  <si>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</si>
  <si>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</si>
  <si>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</si>
  <si>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</si>
  <si>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</si>
  <si>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</si>
  <si>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</si>
  <si>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</si>
  <si>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</si>
  <si>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</si>
  <si>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</si>
  <si>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</si>
  <si>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</si>
  <si>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</si>
  <si>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</si>
  <si>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</si>
  <si>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</si>
  <si>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</si>
  <si>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</si>
  <si>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</si>
  <si>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</si>
  <si>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</si>
  <si>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</si>
  <si>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</si>
  <si>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</si>
  <si>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</si>
  <si>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</si>
  <si>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</si>
  <si>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</si>
  <si>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</si>
  <si>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</si>
  <si>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</si>
  <si>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</si>
  <si>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</si>
  <si>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</si>
  <si>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</si>
  <si>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</si>
  <si>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</si>
  <si>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</si>
  <si>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</si>
  <si>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</si>
  <si>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</si>
  <si>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</si>
  <si>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</si>
  <si>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</si>
  <si>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</si>
  <si>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</si>
  <si>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</si>
  <si>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</si>
  <si>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</si>
  <si>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</si>
  <si>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</si>
  <si>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</si>
  <si>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</si>
  <si>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</si>
  <si>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</si>
  <si>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</si>
  <si>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</si>
  <si>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</si>
  <si>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</si>
  <si>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</si>
  <si>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</si>
  <si>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</si>
  <si>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</si>
  <si>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</si>
  <si>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</si>
  <si>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</si>
  <si>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</si>
  <si>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</si>
  <si>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</si>
  <si>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</si>
  <si>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</si>
  <si>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</si>
  <si>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</si>
  <si>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</si>
  <si>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</si>
  <si>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</si>
  <si>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</si>
  <si>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</si>
  <si>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</si>
  <si>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</si>
  <si>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</si>
  <si>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</si>
  <si>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</si>
  <si>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</si>
  <si>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</si>
  <si>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</si>
  <si>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</si>
  <si>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</si>
  <si>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</si>
  <si>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</si>
  <si>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</si>
  <si>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</si>
  <si>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</si>
  <si>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</si>
  <si>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</si>
  <si>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</si>
  <si>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</si>
  <si>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</si>
  <si>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</si>
  <si>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</si>
  <si>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</si>
  <si>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</si>
  <si>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</si>
  <si>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</si>
  <si>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</si>
  <si>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</si>
  <si>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</si>
  <si>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</si>
  <si>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</si>
  <si>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</si>
  <si>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</si>
  <si>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</si>
  <si>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</si>
  <si>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</si>
  <si>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</si>
  <si>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</si>
  <si>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</si>
  <si>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</si>
  <si>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</si>
  <si>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</si>
  <si>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</si>
  <si>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</si>
  <si>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</si>
  <si>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</si>
  <si>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</si>
  <si>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</si>
  <si>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</si>
  <si>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</si>
  <si>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</si>
  <si>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</si>
  <si>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</si>
  <si>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</si>
  <si>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</si>
  <si>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</si>
  <si>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</si>
  <si>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</si>
  <si>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</si>
  <si>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</si>
  <si>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</si>
  <si>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</si>
  <si>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</si>
  <si>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</si>
  <si>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</si>
  <si>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</si>
  <si>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</si>
  <si>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</si>
  <si>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</si>
  <si>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</si>
  <si>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</si>
  <si>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</si>
  <si>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</si>
  <si>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</si>
  <si>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</si>
  <si>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</si>
  <si>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</si>
  <si>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</si>
  <si>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</si>
  <si>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</si>
  <si>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</si>
  <si>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</si>
  <si>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</si>
  <si>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</si>
  <si>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</si>
  <si>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</si>
  <si>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</si>
  <si>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</si>
  <si>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</si>
  <si>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</si>
  <si>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</si>
  <si>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</si>
  <si>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</si>
  <si>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</si>
  <si>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</si>
  <si>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</si>
  <si>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</si>
  <si>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</si>
  <si>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</si>
  <si>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</si>
  <si>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</si>
  <si>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</si>
  <si>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</si>
  <si>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</si>
  <si>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</si>
  <si>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</si>
  <si>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</si>
  <si>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</si>
  <si>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</si>
  <si>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</si>
  <si>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</si>
  <si>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</si>
  <si>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</si>
  <si>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</si>
  <si>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</si>
  <si>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</si>
  <si>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</si>
  <si>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</si>
  <si>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</si>
  <si>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</si>
  <si>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</si>
  <si>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</si>
  <si>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</si>
  <si>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</si>
  <si>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</si>
  <si>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</si>
  <si>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</si>
  <si>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</si>
  <si>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</si>
  <si>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</si>
  <si>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</si>
  <si>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</si>
  <si>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</si>
  <si>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</si>
  <si>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</si>
  <si>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</si>
  <si>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</si>
  <si>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</si>
  <si>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</si>
  <si>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</si>
  <si>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</si>
  <si>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</si>
  <si>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</si>
  <si>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</si>
  <si>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</si>
  <si>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</si>
  <si>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</si>
  <si>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</si>
  <si>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</si>
  <si>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</si>
  <si>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</si>
  <si>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</si>
  <si>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</si>
  <si>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</si>
  <si>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</si>
  <si>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</si>
  <si>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</si>
  <si>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</si>
  <si>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</si>
  <si>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</si>
  <si>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</si>
  <si>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</si>
  <si>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</si>
  <si>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</si>
  <si>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</si>
  <si>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</si>
  <si>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</si>
  <si>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</si>
  <si>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</si>
  <si>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</si>
  <si>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</si>
  <si>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</si>
  <si>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</si>
  <si>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</si>
  <si>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</si>
  <si>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</si>
  <si>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</si>
  <si>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</si>
  <si>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</si>
  <si>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</si>
  <si>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</si>
  <si>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</si>
  <si>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</si>
  <si>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</si>
  <si>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</si>
  <si>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</si>
  <si>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</si>
  <si>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</si>
  <si>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</si>
  <si>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</si>
  <si>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</si>
  <si>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</si>
  <si>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</si>
  <si>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</si>
  <si>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</si>
  <si>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</si>
  <si>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</si>
  <si>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</si>
  <si>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</si>
  <si>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</si>
  <si>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</si>
  <si>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</si>
  <si>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</si>
  <si>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</si>
  <si>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</si>
  <si>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</si>
  <si>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</si>
  <si>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</si>
  <si>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</si>
  <si>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</si>
  <si>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</si>
  <si>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</si>
  <si>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</si>
  <si>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</si>
  <si>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</si>
  <si>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</si>
  <si>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</si>
  <si>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</si>
  <si>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</si>
  <si>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</si>
  <si>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</si>
  <si>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</si>
  <si>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</si>
  <si>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</si>
  <si>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</si>
  <si>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</si>
  <si>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</si>
  <si>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</si>
  <si>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</si>
  <si>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</si>
  <si>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</si>
  <si>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</si>
  <si>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</si>
  <si>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</si>
  <si>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</si>
  <si>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</si>
  <si>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</si>
  <si>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</si>
  <si>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</si>
  <si>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</si>
  <si>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</si>
  <si>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</si>
  <si>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</si>
  <si>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</si>
  <si>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</si>
  <si>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</si>
  <si>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</si>
  <si>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</si>
  <si>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</si>
  <si>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</si>
  <si>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</si>
  <si>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</si>
  <si>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</si>
  <si>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</si>
  <si>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</si>
  <si>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</si>
  <si>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</si>
  <si>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</si>
  <si>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</si>
  <si>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</si>
  <si>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</si>
  <si>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</si>
  <si>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</si>
  <si>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</si>
  <si>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</si>
  <si>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</si>
  <si>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</si>
  <si>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</si>
  <si>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</si>
  <si>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</si>
  <si>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</si>
  <si>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</si>
  <si>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</si>
  <si>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</si>
  <si>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</si>
  <si>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</si>
  <si>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</si>
  <si>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</si>
  <si>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</si>
  <si>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</si>
  <si>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</si>
  <si>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</si>
  <si>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</si>
  <si>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</si>
  <si>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</si>
  <si>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</si>
  <si>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</si>
  <si>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</si>
  <si>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</si>
  <si>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</si>
  <si>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</si>
  <si>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</si>
  <si>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</si>
  <si>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</si>
  <si>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</si>
  <si>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</si>
  <si>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</si>
  <si>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</si>
  <si>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</si>
  <si>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</si>
  <si>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</si>
  <si>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</si>
  <si>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</si>
  <si>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</si>
  <si>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</si>
  <si>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</si>
  <si>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</si>
  <si>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</si>
  <si>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</si>
  <si>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</si>
  <si>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</si>
  <si>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</si>
  <si>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</si>
  <si>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</si>
  <si>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</si>
  <si>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</si>
  <si>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</si>
  <si>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</si>
  <si>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</si>
  <si>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</si>
  <si>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</si>
  <si>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</si>
  <si>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</si>
  <si>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</si>
  <si>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</si>
  <si>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</si>
  <si>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</si>
  <si>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</si>
  <si>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</si>
  <si>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</si>
  <si>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</si>
  <si>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</si>
  <si>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</si>
  <si>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</si>
  <si>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</si>
  <si>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</si>
  <si>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</si>
  <si>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</si>
  <si>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</si>
  <si>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</si>
  <si>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</si>
  <si>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</si>
  <si>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</si>
  <si>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</si>
  <si>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</si>
  <si>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</si>
  <si>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</si>
  <si>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</si>
  <si>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</si>
  <si>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</si>
  <si>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</si>
  <si>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</si>
  <si>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</si>
  <si>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</si>
  <si>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</si>
  <si>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</si>
  <si>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</si>
  <si>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</si>
  <si>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</si>
  <si>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</si>
  <si>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</si>
  <si>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</si>
  <si>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</si>
  <si>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</si>
  <si>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</si>
  <si>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</si>
  <si>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</si>
  <si>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</si>
  <si>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</si>
  <si>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</si>
  <si>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</si>
  <si>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</si>
  <si>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</si>
  <si>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</si>
  <si>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</si>
  <si>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</si>
  <si>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</si>
  <si>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</si>
  <si>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</si>
  <si>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</si>
  <si>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</si>
  <si>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</si>
  <si>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</si>
  <si>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</si>
  <si>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</si>
  <si>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</si>
  <si>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</si>
  <si>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</si>
  <si>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</si>
  <si>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</si>
  <si>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</si>
  <si>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</si>
  <si>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</si>
  <si>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</si>
  <si>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</si>
  <si>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</si>
  <si>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</si>
  <si>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</si>
  <si>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</si>
  <si>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</si>
  <si>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</si>
  <si>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</si>
  <si>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</si>
  <si>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</si>
  <si>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</si>
  <si>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</si>
  <si>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</si>
  <si>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</si>
  <si>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</si>
  <si>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</si>
  <si>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</si>
  <si>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</si>
  <si>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</si>
  <si>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</si>
  <si>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</si>
  <si>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</si>
  <si>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</si>
  <si>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</si>
  <si>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</si>
  <si>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</si>
  <si>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</si>
  <si>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</si>
  <si>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</si>
  <si>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</si>
  <si>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</si>
  <si>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</si>
  <si>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</si>
  <si>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</si>
  <si>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</si>
  <si>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</si>
  <si>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</si>
  <si>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</si>
  <si>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</si>
  <si>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</si>
  <si>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</si>
  <si>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</si>
  <si>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</si>
  <si>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</si>
  <si>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</si>
  <si>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</si>
  <si>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</si>
  <si>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</si>
  <si>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</si>
  <si>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</si>
  <si>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</si>
  <si>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</si>
  <si>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</si>
  <si>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</si>
  <si>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</si>
  <si>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</si>
  <si>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</si>
  <si>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</si>
  <si>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</si>
  <si>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</si>
  <si>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</si>
  <si>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</si>
  <si>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</si>
  <si>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</si>
  <si>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</si>
  <si>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</si>
  <si>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</si>
  <si>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</si>
  <si>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</si>
  <si>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</si>
  <si>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</si>
  <si>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</si>
  <si>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</si>
  <si>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</si>
  <si>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</si>
  <si>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</si>
  <si>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</si>
  <si>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</si>
  <si>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</si>
  <si>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</si>
  <si>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</si>
  <si>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</si>
  <si>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</si>
  <si>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</si>
  <si>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</si>
  <si>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</si>
  <si>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</si>
  <si>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</si>
  <si>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</si>
  <si>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</si>
  <si>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</si>
  <si>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</si>
  <si>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</si>
  <si>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</si>
  <si>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</si>
  <si>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</si>
  <si>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</si>
  <si>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</si>
  <si>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</si>
  <si>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</si>
  <si>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</si>
  <si>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</si>
  <si>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</si>
  <si>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</si>
  <si>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</si>
  <si>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</si>
  <si>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</si>
  <si>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</si>
  <si>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</si>
  <si>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</si>
  <si>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</si>
  <si>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</si>
  <si>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</si>
  <si>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</si>
  <si>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</si>
  <si>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</si>
  <si>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</si>
  <si>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</si>
  <si>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</si>
  <si>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</si>
  <si>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</si>
  <si>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</si>
  <si>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</si>
  <si>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</si>
  <si>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</si>
  <si>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</si>
  <si>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</si>
  <si>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</si>
  <si>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</si>
  <si>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</si>
  <si>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</si>
  <si>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</si>
  <si>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</si>
  <si>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</si>
  <si>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</si>
  <si>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</si>
  <si>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</si>
  <si>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</si>
  <si>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</si>
  <si>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</si>
  <si>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</si>
  <si>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</si>
  <si>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</si>
  <si>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</si>
  <si>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</si>
  <si>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</si>
  <si>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</si>
  <si>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</si>
  <si>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</si>
  <si>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</si>
  <si>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</si>
  <si>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</si>
  <si>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</si>
  <si>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</si>
  <si>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</si>
  <si>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</si>
  <si>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</si>
  <si>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</si>
  <si>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</si>
  <si>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</si>
  <si>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</si>
  <si>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</si>
  <si>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</si>
  <si>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</si>
  <si>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</si>
  <si>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</si>
  <si>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</si>
  <si>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</si>
  <si>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</si>
  <si>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</si>
  <si>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</si>
  <si>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</si>
  <si>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</si>
  <si>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</si>
  <si>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</si>
  <si>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</si>
  <si>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</si>
  <si>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</si>
  <si>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</si>
  <si>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</si>
  <si>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</si>
  <si>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</si>
  <si>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</si>
  <si>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</si>
  <si>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</si>
  <si>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</si>
  <si>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</si>
  <si>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</si>
  <si>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</si>
  <si>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</si>
  <si>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</si>
  <si>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</si>
  <si>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</si>
  <si>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</si>
  <si>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</si>
  <si>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</si>
  <si>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</si>
  <si>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</si>
  <si>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</si>
  <si>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</si>
  <si>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</si>
  <si>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</si>
  <si>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</si>
  <si>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</si>
  <si>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</si>
  <si>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</si>
  <si>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</si>
  <si>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</si>
  <si>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</si>
  <si>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</si>
  <si>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</si>
  <si>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</si>
  <si>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</si>
  <si>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</si>
  <si>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</si>
  <si>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</si>
  <si>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</si>
  <si>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</si>
  <si>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</si>
  <si>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</si>
  <si>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</si>
  <si>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</si>
  <si>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</si>
  <si>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</si>
  <si>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</si>
  <si>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</si>
  <si>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</si>
  <si>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</si>
  <si>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</si>
  <si>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</si>
  <si>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</si>
  <si>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</si>
  <si>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</si>
  <si>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</si>
  <si>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</si>
  <si>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</si>
  <si>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</si>
  <si>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</si>
  <si>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</si>
  <si>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</si>
  <si>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</si>
  <si>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</si>
  <si>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</si>
  <si>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</si>
  <si>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</si>
  <si>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</si>
  <si>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</si>
  <si>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</si>
  <si>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</si>
  <si>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</si>
  <si>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</si>
  <si>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</si>
  <si>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</si>
  <si>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</si>
  <si>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</si>
  <si>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</si>
  <si>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</si>
  <si>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</si>
  <si>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</si>
  <si>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</si>
  <si>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</si>
  <si>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</si>
  <si>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</si>
  <si>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</si>
  <si>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</si>
  <si>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</si>
  <si>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</si>
  <si>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</si>
  <si>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</si>
  <si>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</si>
  <si>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</si>
  <si>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</si>
  <si>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</si>
  <si>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</si>
  <si>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</si>
  <si>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</si>
  <si>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</si>
  <si>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</si>
  <si>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</si>
  <si>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</si>
  <si>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</si>
  <si>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</si>
  <si>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</si>
  <si>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</si>
  <si>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</si>
  <si>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</si>
  <si>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</si>
  <si>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</si>
  <si>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</si>
  <si>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</si>
  <si>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</si>
  <si>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</si>
  <si>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</si>
  <si>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</si>
  <si>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</si>
  <si>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</si>
  <si>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</si>
  <si>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</si>
  <si>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</si>
  <si>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</si>
  <si>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</si>
  <si>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</si>
  <si>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</si>
  <si>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</si>
  <si>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</si>
  <si>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</si>
  <si>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</si>
  <si>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</si>
  <si>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</si>
  <si>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</si>
  <si>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</si>
  <si>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</si>
  <si>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</si>
  <si>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</si>
  <si>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</si>
  <si>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</si>
  <si>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</si>
  <si>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</si>
  <si>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</si>
  <si>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</si>
  <si>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</si>
  <si>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</si>
  <si>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</si>
  <si>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</si>
  <si>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</si>
  <si>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</si>
  <si>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</si>
  <si>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</si>
  <si>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</si>
  <si>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</si>
  <si>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</si>
  <si>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</si>
  <si>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</si>
  <si>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</si>
  <si>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</si>
  <si>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</si>
  <si>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</si>
  <si>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</si>
  <si>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</si>
  <si>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</si>
  <si>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</si>
  <si>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</si>
  <si>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</si>
  <si>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</si>
  <si>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</si>
  <si>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</si>
  <si>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</si>
  <si>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</si>
  <si>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</si>
  <si>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</si>
  <si>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</si>
  <si>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</si>
  <si>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</si>
  <si>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</si>
  <si>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</si>
  <si>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</si>
  <si>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</si>
  <si>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</si>
  <si>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</si>
  <si>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</si>
  <si>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</si>
  <si>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</si>
  <si>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</si>
  <si>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</si>
  <si>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</si>
  <si>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</si>
  <si>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</si>
  <si>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</si>
  <si>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</si>
  <si>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</si>
  <si>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</si>
  <si>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</si>
  <si>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</si>
  <si>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</si>
  <si>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team need 20 min</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</si>
  <si>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</si>
  <si>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</si>
  <si>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</si>
  <si>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</si>
  <si>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</si>
  <si>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</si>
  <si>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</si>
  <si>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</si>
  <si>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</si>
  <si>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</si>
  <si>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PCM-20251206-00000586</t>
  </si>
  <si>
    <t>Huawei rectifier MCU faulty requested and team on way to collect</t>
  </si>
  <si>
    <t>PCM-20251206-00000573</t>
  </si>
  <si>
    <t xml:space="preserve">ETA 45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</si>
  <si>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</si>
  <si>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</si>
  <si>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</si>
  <si>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</si>
  <si>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</si>
  <si>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</si>
  <si>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</si>
  <si>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</si>
  <si>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</si>
  <si>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</si>
  <si>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</si>
  <si>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</si>
  <si>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PCM-20251206-00000545</t>
  </si>
  <si>
    <t>EM Team on the way ETA: 50 Mins</t>
  </si>
  <si>
    <t>PCM-20251206-00000439</t>
  </si>
  <si>
    <t>team at site TS</t>
  </si>
  <si>
    <t>PCM-20251206-00000606</t>
  </si>
  <si>
    <t>team on the way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</si>
</sst>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9" dataDxfId="28" headerRowBorderDxfId="26" tableBorderDxfId="27">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334.49288969907502</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7.3260069446405396E-2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45997.441315625001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45997.441315625001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45997.441315625001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45997.441315625001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45997.441315625001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45997.441315625001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45997.441315625001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45997.441315625001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45997.441315625001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45997.441315625001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45997.441315625001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45997.441315625001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45997.441315625001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45997.441315625001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45997.441315625001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45997.441315625001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45997.441315625001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45997.441315625001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45997.441315625001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45997.441315625001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45997.441315625001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45997.441315625001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45997.441315625001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45997.441315625001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45997.441315625001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45997.441315625001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45997.441315625001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45997.441315625001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45997.441315625001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45997.441315625001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45997.441315625001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45997.441315625001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45997.441315625001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45997.441315625001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45997.441315625001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45997.441315625001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45997.441315625001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45997.441315625001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45997.441315625001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45997.441315625001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45997.441315625001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45997.441315625001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45997.441315625001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45997.441315625001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45997.441315625001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45997.441315625001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45997.441315625001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45997.441315625001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45997.441315625001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45997.441315625001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45997.441315625001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45997.441315625001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45997.441315625001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45997.441315625001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45997.441315625001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45997.441315625001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45997.441315625001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45997.441315625001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45997.441315625001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45997.441315625001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45997.441315625001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45997.441315625001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45997.441315625001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45997.441315625001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45997.441315625001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45997.441315625001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45997.441315625001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45997.441315625001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45997.441315625001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45997.441315625001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45997.441315625001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45997.441315625001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45997.441315625001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45997.441315625001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45997.441315625001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45997.441315625001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45997.441315625001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45997.441315625001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45997.441315625001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45997.441315625001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45997.441315625001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45997.441315625001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45997.441315625001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45997.441315625001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45997.441315625001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45997.441315625001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45997.441315625001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45997.441315625001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45997.441315625001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45997.441315625001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45997.441315625001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45997.441315625001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45997.441315625001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45997.441315625001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45997.441315625001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45997.441315625001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45997.441315625001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45997.441315625001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45997.441315625001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45997.441315625001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45997.441315625001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45997.441315625001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45997.441315625001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45997.441315625001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45997.441315625001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45997.441315625001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45997.441315625001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45997.441315625001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45997.441315625001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45997.441315625001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45997.441315625001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45997.441315625001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45997.441315625001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45997.441315625001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45997.441315625001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45997.441315625001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45997.441315625001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45997.441315625001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45997.441315625001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45997.441315625001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45997.441315625001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45997.441315625001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45997.441315625001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45997.441315625001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45997.441315625001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45997.441315625001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45997.441315625001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45997.441315625001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45997.441315625001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45997.441315625001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45997.441315625001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45997.441315625001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45997.441315625001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45997.441315625001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45997.441315625001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45997.441315625001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45997.441315625001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45997.441315625001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45997.441315625001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45997.441315625001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45997.441315625001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45997.441315625001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45997.441315625001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45997.441315625001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45997.441315625001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45997.441315625001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45997.441315625001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45997.441315625001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45997.441315625001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45997.441315625001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45997.441315625001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45997.441315625001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45997.441315625001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45997.441315625001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45997.441315625001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45997.441315625001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45997.441315625001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45997.441315625001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45997.441315625001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45997.441315625001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45997.441315625001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45997.441315625001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45997.441315625001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45997.441315625001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45997.441315625001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45997.441315625001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45997.441315625001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45997.441315625001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45997.441315625001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45997.441315625001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45997.441315625001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45997.441315625001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45997.441315625001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45997.441315625001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45997.441315625001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45997.441315625001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45997.441315625001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45997.441315625001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45997.441315625001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45997.441315625001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45997.441315625001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45997.441315625001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45997.441315625001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45997.441315625001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45997.441315625001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45997.441315625001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45997.441315625001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45997.441315625001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45997.441315625001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45997.441315625001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45997.441315625001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45997.441315625001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45997.441315625001</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tabSelected="1" workbookViewId="0">
      <selection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172.44147766203969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13.053896643519693</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8.5216087965818588E-2</v>
      </c>
      <c r="H5" s="98">
        <v>45997.339432870373</v>
      </c>
      <c r="I5" s="18" t="str">
        <f>IFERROR(VLOOKUP(D5,DB!A:F,6,0),"")</f>
        <v>SCECO</v>
      </c>
      <c r="J5" s="18" t="str">
        <f>IFERROR(VLOOKUP(D5,DB!A:G,7,0),"")</f>
        <v>Dead</v>
      </c>
      <c r="K5" s="19" t="s">
        <v>39120</v>
      </c>
      <c r="L5" s="18" t="str">
        <f>IFERROR(VLOOKUP(D5,DB!A:I,9,0),"")</f>
        <v>Latis</v>
      </c>
    </row>
    <row r="6" spans="1:12" ht="31.5" customHeight="1">
      <c r="A6" s="96" t="s">
        <v>39121</v>
      </c>
      <c r="B6" s="18" t="str">
        <f>IFERROR(VLOOKUP(D6,DB!A:K,11,0),"")</f>
        <v>R2</v>
      </c>
      <c r="C6" s="18">
        <v>1</v>
      </c>
      <c r="D6" s="18" t="s">
        <v>9976</v>
      </c>
      <c r="E6" s="97" t="s">
        <v>39119</v>
      </c>
      <c r="F6" s="98">
        <v>45997.395358796297</v>
      </c>
      <c r="G6" s="99">
        <f ca="1">IFERROR(NOW()-F6,"-")</f>
        <v>4.5956828704220243E-2</v>
      </c>
      <c r="H6" s="155">
        <v>45997.389201388891</v>
      </c>
      <c r="I6" s="18" t="str">
        <f>IFERROR(VLOOKUP(D6,DB!A:F,6,0),"")</f>
        <v>SCECO</v>
      </c>
      <c r="J6" s="18" t="str">
        <f>IFERROR(VLOOKUP(D6,DB!A:G,7,0),"")</f>
        <v>Good</v>
      </c>
      <c r="K6" s="19" t="s">
        <v>39122</v>
      </c>
      <c r="L6" s="18" t="str">
        <f>IFERROR(VLOOKUP(D6,DB!A:I,9,0),"")</f>
        <v>Latis</v>
      </c>
    </row>
    <row r="7" spans="1:12" ht="31.5" customHeight="1">
      <c r="A7" s="96" t="s">
        <v>39123</v>
      </c>
      <c r="B7" s="18" t="str">
        <f>IFERROR(VLOOKUP(D7,DB!A:K,11,0),"")</f>
        <v>R2</v>
      </c>
      <c r="C7" s="18">
        <v>1</v>
      </c>
      <c r="D7" s="18" t="s">
        <v>22241</v>
      </c>
      <c r="E7" s="97" t="s">
        <v>39119</v>
      </c>
      <c r="F7" s="98">
        <v>45997.388298611113</v>
      </c>
      <c r="G7" s="99">
        <f ca="1">IFERROR(NOW()-F7,"-")</f>
        <v>5.301701388816582E-2</v>
      </c>
      <c r="H7" s="98">
        <v>45997.358344907407</v>
      </c>
      <c r="I7" s="18" t="str">
        <f>IFERROR(VLOOKUP(D7,DB!A:F,6,0),"")</f>
        <v>Power cube</v>
      </c>
      <c r="J7" s="18" t="str">
        <f>IFERROR(VLOOKUP(D7,DB!A:G,7,0),"")</f>
        <v>In progress+No BB Design</v>
      </c>
      <c r="K7" s="19" t="s">
        <v>39124</v>
      </c>
      <c r="L7" s="18" t="str">
        <f>IFERROR(VLOOKUP(D7,DB!A:I,9,0),"")</f>
        <v>Latis</v>
      </c>
    </row>
    <row r="8" spans="1:12" ht="31.5" customHeight="1">
      <c r="A8" s="96"/>
      <c r="B8" s="18" t="str">
        <f>IFERROR(VLOOKUP(D8,DB!A:K,11,0),"")</f>
        <v/>
      </c>
      <c r="C8" s="18"/>
      <c r="D8" s="18"/>
      <c r="E8" s="18"/>
      <c r="F8" s="98"/>
      <c r="G8" s="99">
        <f ca="1">IFERROR(NOW()-F8,"-")</f>
        <v>45997.441315625001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45997.441315625001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45997.441315625001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45997.441315625001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45997.441315625001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45997.441315625001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45997.441315625001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45997.441315625001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45997.441315625001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45997.441315625001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45997.441315625001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45997.441315625001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45997.441315625001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45997.441315625001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45997.441315625001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45997.441315625001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45997.441315625001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45997.441315625001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45997.441315625001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45997.441315625001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45997.441315625001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45997.441315625001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45997.441315625001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45997.441315625001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45997.441315625001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45997.441315625001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45997.441315625001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45997.441315625001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45997.441315625001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45997.441315625001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45997.441315625001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45997.441315625001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45997.441315625001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45997.441315625001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45997.441315625001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45997.441315625001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45997.441315625001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45997.441315625001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45997.441315625001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45997.441315625001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45997.441315625001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45997.441315625001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45997.441315625001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45997.441315625001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45997.441315625001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45997.441315625001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45997.441315625001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45997.441315625001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45997.441315625001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45997.441315625001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45997.441315625001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45997.441315625001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45997.441315625001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45997.441315625001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45997.441315625001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45997.441315625001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45997.441315625001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45997.441315625001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45997.441315625001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45997.441315625001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45997.441315625001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45997.441315625001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45997.441315625001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45997.441315625001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45997.441315625001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45997.441315625001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45997.441315625001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45997.441315625001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45997.441315625001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45997.441315625001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45997.441315625001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45997.441315625001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45997.441315625001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45997.441315625001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45997.441315625001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45997.441315625001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45997.441315625001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45997.441315625001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45997.441315625001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45997.441315625001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45997.441315625001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45997.441315625001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45997.441315625001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45997.441315625001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45997.441315625001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45997.441315625001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45997.441315625001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45997.441315625001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45997.441315625001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45997.441315625001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45997.441315625001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45997.441315625001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45997.441315625001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45997.441315625001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45997.441315625001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45997.441315625001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45997.441315625001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45997.441315625001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45997.441315625001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45997.441315625001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45997.441315625001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45997.441315625001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45997.441315625001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45997.441315625001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45997.441315625001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45997.441315625001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45997.441315625001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45997.441315625001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45997.441315625001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45997.441315625001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45997.441315625001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45997.441315625001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45997.441315625001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45997.441315625001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45997.441315625001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45997.441315625001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45997.441315625001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45997.441315625001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45997.441315625001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45997.441315625001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45997.441315625001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45997.441315625001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45997.441315625001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45997.441315625001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45997.441315625001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45997.441315625001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45997.441315625001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45997.441315625001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45997.441315625001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45997.441315625001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45997.441315625001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45997.441315625001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45997.441315625001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45997.441315625001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45997.441315625001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45997.441315625001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45997.441315625001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45997.441315625001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45997.441315625001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45997.441315625001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45997.441315625001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45997.441315625001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45997.441315625001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45997.441315625001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45997.441315625001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45997.441315625001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45997.441315625001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45997.441315625001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45997.441315625001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45997.441315625001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45997.441315625001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45997.441315625001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45997.441315625001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45997.441315625001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45997.441315625001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45997.441315625001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45997.441315625001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45997.441315625001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45997.441315625001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45997.441315625001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45997.441315625001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45997.441315625001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45997.441315625001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45997.441315625001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45997.441315625001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45997.441315625001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45997.441315625001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45997.441315625001</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45997.441315625001</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45997.441315625001</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45997.441315625001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45997.441315625001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45997.441315625001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45997.441315625001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45997.441315625001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45997.441315625001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45997.441315625001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45997.441315625001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45997.441315625001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45997.441315625001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45997.441315625001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45997.441315625001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45997.441315625001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45997.441315625001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45997.441315625001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45997.441315625001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45997.441315625001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45997.441315625001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45997.441315625001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45997.441315625001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45997.441315625001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45997.441315625001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45997.441315625001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45997.441315625001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45997.441315625001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45997.441315625001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45997.441315625001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45997.441315625001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45997.441315625001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45997.441315625001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45997.441315625001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45997.441315625001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45997.441315625001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45997.441315625001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45997.441315625001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45997.441315625001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45997.441315625001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45997.441315625001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45997.441315625001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45997.441315625001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45997.441315625001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45997.441315625001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45997.441315625001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45997.441315625001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45997.441315625001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45997.441315625001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45997.441315625001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45997.441315625001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45997.441315625001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45997.441315625001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45997.441315625001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45997.441315625001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45997.441315625001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45997.441315625001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45997.441315625001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45997.441315625001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45997.441315625001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45997.441315625001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45997.441315625001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45997.441315625001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45997.441315625001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45997.441315625001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45997.441315625001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45997.441315625001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45997.441315625001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45997.441315625001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45997.441315625001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45997.441315625001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45997.441315625001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45997.441315625001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45997.441315625001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45997.441315625001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45997.441315625001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45997.441315625001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45997.441315625001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45997.441315625001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45997.441315625001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45997.441315625001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45997.441315625001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45997.441315625001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45997.441315625001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45997.441315625001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45997.441315625001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45997.441315625001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45997.441315625001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45997.441315625001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45997.441315625001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45997.441315625001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45997.441315625001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45997.441315625001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45997.441315625001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45997.441315625001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45997.441315625001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45997.441315625001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45997.441315625001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45997.441315625001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45997.441315625001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45997.441315625001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45997.441315625001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45997.441315625001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45997.441315625001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45997.441315625001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45997.441315625001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45997.441315625001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45997.441315625001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45997.441315625001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45997.441315625001</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45997.441315625001</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45997.441315625001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45997.441315625001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45997.441315625001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45997.441315625001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45997.441315625001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45997.441315625001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45997.441315625001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45997.441315625001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45997.441315625001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45997.441315625001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45997.441315625001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45997.441315625001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45997.441315625001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45997.441315625001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45997.441315625001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45997.441315625001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45997.441315625001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45997.441315625001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45997.441315625001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45997.441315625001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45997.441315625001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45997.441315625001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45997.441315625001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45997.441315625001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45997.441315625001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45997.441315625001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45997.441315625001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45997.441315625001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45997.441315625001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45997.441315625001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45997.441315625001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45997.441315625001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45997.441315625001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45997.441315625001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45997.441315625001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45997.441315625001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45997.441315625001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45997.441315625001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45997.441315625001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45997.441315625001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45997.441315625001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45997.441315625001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45997.441315625001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45997.441315625001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45997.441315625001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45997.441315625001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45997.441315625001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45997.441315625001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45997.441315625001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45997.441315625001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45997.441315625001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45997.441315625001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45997.441315625001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45997.441315625001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45997.441315625001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45997.441315625001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45997.441315625001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45997.441315625001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45997.441315625001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45997.441315625001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45997.441315625001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45997.441315625001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45997.441315625001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45997.441315625001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45997.441315625001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45997.441315625001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45997.441315625001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45997.441315625001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45997.441315625001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45997.441315625001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45997.441315625001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45997.441315625001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45997.441315625001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45997.441315625001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45997.441315625001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45997.441315625001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45997.441315625001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45997.441315625001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45997.441315625001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45997.441315625001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45997.441315625001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45997.441315625001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45997.441315625001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45997.441315625001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45997.441315625001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45997.441315625001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45997.441315625001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45997.441315625001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45997.441315625001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45997.441315625001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45997.441315625001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45997.441315625001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45997.441315625001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45997.441315625001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45997.441315625001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45997.441315625001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45997.441315625001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45997.441315625001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45997.441315625001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45997.441315625001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45997.441315625001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45997.441315625001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45997.441315625001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45997.441315625001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45997.441315625001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45997.441315625001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45997.441315625001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45997.441315625001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45997.441315625001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45997.441315625001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45997.441315625001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45997.441315625001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45997.441315625001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45997.441315625001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45997.441315625001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45997.441315625001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45997.441315625001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45997.441315625001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45997.441315625001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45997.441315625001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45997.441315625001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45997.441315625001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45997.441315625001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45997.441315625001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45997.441315625001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45997.441315625001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45997.441315625001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45997.441315625001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45997.441315625001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45997.441315625001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45997.441315625001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45997.441315625001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45997.441315625001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45997.441315625001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45997.441315625001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45997.441315625001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45997.441315625001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45997.441315625001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45997.441315625001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45997.441315625001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45997.441315625001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45997.441315625001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45997.441315625001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45997.441315625001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45997.441315625001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45997.441315625001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45997.441315625001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45997.441315625001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45997.441315625001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45997.441315625001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45997.441315625001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45997.441315625001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45997.441315625001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45997.441315625001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45997.441315625001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45997.441315625001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45997.441315625001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45997.441315625001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45997.441315625001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45997.441315625001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45997.441315625001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45997.441315625001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45997.441315625001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45997.441315625001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45997.441315625001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45997.441315625001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45997.441315625001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45997.441315625001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45997.441315625001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45997.441315625001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45997.441315625001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45997.441315625001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45997.441315625001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45997.441315625001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45997.441315625001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45997.441315625001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45997.441315625001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45997.441315625001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45997.441315625001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45997.441315625001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45997.441315625001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45997.441315625001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45997.441315625001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45997.441315625001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45997.441315625001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45997.441315625001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45997.441315625001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45997.441315625001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45997.441315625001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45997.441315625001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45997.441315625001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45997.441315625001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45997.441315625001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45997.441315625001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45997.441315625001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45997.441315625001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45997.441315625001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45997.441315625001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45997.441315625001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45997.441315625001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45997.441315625001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45997.441315625001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45997.441315625001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45997.441315625001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45997.441315625001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45997.441315625001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45997.441315625001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45997.441315625001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45997.441315625001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45997.441315625001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45997.441315625001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45997.441315625001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45997.441315625001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45997.441315625001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45997.441315625001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45997.441315625001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45997.441315625001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45997.441315625001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45997.441315625001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45997.441315625001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45997.441315625001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45997.441315625001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45997.441315625001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45997.441315625001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45997.441315625001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45997.441315625001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45997.441315625001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45997.441315625001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45997.441315625001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45997.441315625001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45997.441315625001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45997.441315625001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45997.441315625001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45997.441315625001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45997.441315625001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45997.441315625001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45997.441315625001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45997.441315625001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45997.441315625001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45997.441315625001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45997.441315625001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45997.441315625001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45997.441315625001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45997.441315625001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45997.441315625001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45997.441315625001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45997.441315625001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45997.441315625001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45997.441315625001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45997.441315625001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45997.441315625001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45997.441315625001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45997.441315625001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45997.441315625001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45997.441315625001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45997.441315625001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45997.441315625001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45997.441315625001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45997.441315625001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45997.441315625001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45997.441315625001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45997.441315625001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45997.441315625001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45997.441315625001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45997.441315625001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45997.441315625001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45997.441315625001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45997.441315625001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45997.441315625001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45997.441315625001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45997.441315625001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45997.441315625001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45997.441315625001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45997.441315625001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45997.441315625001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45997.441315625001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45997.441315625001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45997.441315625001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45997.441315625001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45997.441315625001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45997.441315625001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45997.441315625001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45997.441315625001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45997.441315625001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45997.441315625001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45997.441315625001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45997.441315625001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45997.441315625001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45997.441315625001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45997.441315625001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45997.441315625001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45997.441315625001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45997.441315625001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45997.441315625001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45997.441315625001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45997.441315625001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45997.441315625001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45997.441315625001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45997.441315625001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45997.441315625001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45997.441315625001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45997.441315625001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45997.441315625001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45997.441315625001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45997.441315625001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45997.441315625001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45997.441315625001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45997.441315625001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45997.441315625001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45997.441315625001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45997.441315625001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45997.441315625001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45997.441315625001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45997.441315625001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45997.441315625001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45997.441315625001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45997.441315625001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45997.441315625001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45997.441315625001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45997.441315625001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45997.441315625001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45997.441315625001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45997.441315625001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45997.441315625001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45997.441315625001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45997.441315625001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45997.441315625001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45997.441315625001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45997.441315625001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45997.441315625001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45997.441315625001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45997.441315625001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45997.441315625001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45997.441315625001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45997.441315625001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45997.441315625001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45997.441315625001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45997.441315625001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45997.441315625001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45997.441315625001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45997.441315625001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45997.441315625001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45997.441315625001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45997.441315625001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45997.441315625001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45997.441315625001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45997.441315625001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45997.441315625001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45997.441315625001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45997.441315625001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45997.441315625001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45997.441315625001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45997.441315625001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45997.441315625001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45997.441315625001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45997.441315625001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45997.441315625001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45997.441315625001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45997.441315625001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45997.441315625001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45997.441315625001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45997.441315625001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45997.441315625001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45997.441315625001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45997.441315625001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45997.441315625001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45997.441315625001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45997.441315625001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45997.441315625001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45997.441315625001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45997.441315625001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45997.441315625001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45997.441315625001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45997.441315625001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45997.441315625001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45997.441315625001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45997.441315625001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45997.441315625001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45997.441315625001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45997.441315625001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45997.441315625001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45997.441315625001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45997.441315625001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45997.441315625001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45997.441315625001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45997.441315625001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45997.441315625001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45997.441315625001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45997.441315625001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45997.441315625001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45997.441315625001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45997.441315625001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45997.441315625001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45997.441315625001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45997.441315625001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45997.441315625001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45997.441315625001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45997.441315625001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45997.441315625001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45997.441315625001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45997.441315625001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45997.441315625001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45997.441315625001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45997.441315625001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45997.441315625001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45997.441315625001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45997.441315625001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45997.441315625001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45997.441315625001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45997.441315625001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45997.441315625001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45997.441315625001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45997.441315625001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45997.441315625001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45997.441315625001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45997.441315625001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45997.441315625001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45997.441315625001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45997.441315625001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45997.441315625001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45997.441315625001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45997.441315625001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45997.441315625001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45997.441315625001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45997.441315625001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45997.441315625001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45997.441315625001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45997.441315625001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45997.441315625001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45997.441315625001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45997.441315625001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45997.441315625001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45997.441315625001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45997.441315625001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45997.441315625001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45997.441315625001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45997.441315625001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45997.441315625001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45997.441315625001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45997.441315625001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45997.441315625001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45997.441315625001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45997.441315625001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45997.441315625001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45997.441315625001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45997.441315625001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45997.441315625001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45997.441315625001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45997.441315625001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45997.441315625001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45997.441315625001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45997.441315625001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45997.441315625001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45997.441315625001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45997.441315625001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45997.441315625001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45997.441315625001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45997.441315625001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45997.441315625001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45997.441315625001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45997.441315625001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45997.441315625001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45997.441315625001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45997.441315625001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45997.441315625001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45997.441315625001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45997.441315625001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45997.441315625001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45997.441315625001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45997.441315625001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45997.441315625001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45997.441315625001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45997.441315625001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45997.441315625001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45997.441315625001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45997.441315625001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45997.441315625001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45997.441315625001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45997.441315625001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45997.441315625001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45997.441315625001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45997.441315625001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45997.441315625001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45997.441315625001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45997.441315625001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45997.441315625001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45997.441315625001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45997.441315625001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45997.441315625001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45997.441315625001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45997.441315625001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45997.441315625001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45997.441315625001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45997.441315625001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45997.441315625001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45997.441315625001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45997.441315625001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45997.441315625001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45997.441315625001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45997.441315625001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45997.441315625001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45997.441315625001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45997.441315625001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45997.441315625001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45997.441315625001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45997.441315625001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45997.441315625001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45997.441315625001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45997.441315625001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45997.441315625001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45997.441315625001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45997.441315625001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45997.441315625001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45997.441315625001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45997.441315625001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45997.441315625001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45997.441315625001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45997.441315625001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45997.441315625001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45997.441315625001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45997.441315625001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45997.441315625001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45997.441315625001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45997.441315625001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45997.441315625001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45997.441315625001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45997.441315625001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45997.441315625001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45997.441315625001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45997.441315625001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45997.441315625001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45997.441315625001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45997.441315625001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45997.441315625001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45997.441315625001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45997.441315625001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45997.441315625001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45997.441315625001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45997.441315625001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45997.441315625001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45997.441315625001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45997.441315625001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45997.441315625001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45997.441315625001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45997.441315625001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45997.441315625001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45997.441315625001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45997.441315625001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45997.441315625001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45997.441315625001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45997.441315625001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45997.441315625001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45997.441315625001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45997.441315625001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45997.441315625001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45997.441315625001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45997.441315625001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45997.441315625001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45997.441315625001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45997.441315625001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45997.441315625001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45997.441315625001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45997.441315625001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45997.441315625001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45997.441315625001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45997.441315625001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45997.441315625001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45997.441315625001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45997.441315625001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45997.441315625001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45997.441315625001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45997.441315625001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45997.441315625001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45997.441315625001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45997.441315625001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45997.441315625001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45997.441315625001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45997.441315625001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45997.441315625001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45997.441315625001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45997.441315625001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45997.441315625001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45997.441315625001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45997.441315625001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45997.441315625001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45997.441315625001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45997.441315625001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45997.441315625001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45997.441315625001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45997.441315625001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45997.441315625001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45997.441315625001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45997.441315625001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45997.441315625001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45997.441315625001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45997.441315625001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45997.441315625001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45997.441315625001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45997.441315625001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45997.441315625001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45997.441315625001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45997.441315625001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45997.441315625001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45997.441315625001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45997.441315625001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45997.441315625001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45997.441315625001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45997.441315625001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45997.441315625001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45997.441315625001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45997.441315625001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45997.441315625001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45997.441315625001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45997.441315625001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45997.441315625001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45997.441315625001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45997.441315625001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45997.441315625001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45997.441315625001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45997.441315625001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45997.441315625001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45997.441315625001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45997.441315625001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45997.441315625001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45997.441315625001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45997.441315625001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45997.441315625001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45997.441315625001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45997.441315625001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45997.441315625001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45997.441315625001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45997.441315625001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45997.441315625001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45997.441315625001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45997.441315625001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45997.441315625001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45997.441315625001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45997.441315625001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45997.441315625001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45997.441315625001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45997.441315625001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45997.441315625001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45997.441315625001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45997.441315625001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45997.441315625001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45997.441315625001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45997.441315625001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45997.441315625001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45997.441315625001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45997.441315625001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45997.441315625001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45997.441315625001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45997.441315625001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45997.441315625001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45997.441315625001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45997.441315625001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45997.441315625001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45997.441315625001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45997.441315625001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45997.441315625001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45997.441315625001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45997.441315625001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45997.441315625001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45997.441315625001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45997.441315625001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45997.441315625001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45997.441315625001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45997.441315625001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45997.441315625001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45997.441315625001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45997.441315625001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45997.441315625001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45997.441315625001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45997.441315625001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45997.441315625001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45997.441315625001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45997.441315625001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45997.441315625001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45997.441315625001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45997.441315625001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45997.441315625001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45997.441315625001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45997.441315625001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45997.441315625001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45997.441315625001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45997.441315625001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45997.441315625001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45997.441315625001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45997.441315625001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45997.441315625001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45997.441315625001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45997.441315625001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45997.441315625001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45997.441315625001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45997.441315625001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45997.441315625001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45997.441315625001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45997.441315625001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45997.441315625001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45997.441315625001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45997.441315625001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45997.441315625001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45997.441315625001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45997.441315625001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45997.441315625001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45997.441315625001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45997.441315625001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45997.441315625001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45997.441315625001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45997.441315625001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45997.441315625001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45997.441315625001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45997.441315625001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45997.441315625001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45997.441315625001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45997.441315625001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45997.441315625001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45997.441315625001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45997.441315625001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45997.441315625001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45997.441315625001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45997.441315625001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45997.441315625001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45997.441315625001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45997.441315625001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45997.441315625001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45997.441315625001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45997.441315625001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45997.441315625001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45997.441315625001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45997.441315625001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45997.441315625001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45997.441315625001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45997.441315625001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45997.441315625001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45997.441315625001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45997.441315625001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45997.441315625001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45997.441315625001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45997.441315625001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45997.441315625001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45997.441315625001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45997.441315625001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45997.441315625001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45997.441315625001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45997.441315625001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45997.441315625001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45997.441315625001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45997.441315625001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45997.441315625001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45997.441315625001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45997.441315625001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45997.441315625001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45997.441315625001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45997.441315625001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45997.441315625001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45997.441315625001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45997.441315625001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45997.441315625001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45997.441315625001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45997.441315625001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45997.441315625001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45997.441315625001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45997.441315625001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45997.441315625001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45997.441315625001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45997.441315625001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45997.441315625001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45997.441315625001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45997.441315625001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45997.441315625001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45997.441315625001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45997.441315625001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45997.441315625001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45997.441315625001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45997.441315625001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45997.441315625001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45997.441315625001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45997.441315625001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45997.441315625001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45997.441315625001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45997.441315625001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45997.441315625001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45997.441315625001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45997.441315625001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45997.441315625001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45997.441315625001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45997.441315625001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45997.441315625001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45997.441315625001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45997.441315625001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45997.441315625001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45997.441315625001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45997.441315625001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45997.441315625001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45997.441315625001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45997.441315625001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45997.441315625001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45997.441315625001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45997.441315625001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45997.441315625001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45997.441315625001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45997.441315625001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45997.441315625001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45997.441315625001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45997.441315625001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45997.441315625001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45997.441315625001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45997.441315625001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45997.441315625001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45997.441315625001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45997.441315625001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45997.441315625001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45997.441315625001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45997.441315625001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45997.441315625001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45997.441315625001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45997.441315625001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45997.441315625001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45997.441315625001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45997.441315625001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45997.441315625001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45997.441315625001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45997.441315625001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45997.441315625001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45997.441315625001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45997.441315625001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45997.441315625001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45997.441315625001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45997.441315625001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45997.441315625001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45997.441315625001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45997.441315625001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45997.441315625001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45997.441315625001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45997.441315625001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45997.441315625001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45997.441315625001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45997.441315625001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45997.441315625001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45997.441315625001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45997.441315625001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45997.441315625001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45997.441315625001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45997.441315625001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45997.441315625001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45997.441315625001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45997.441315625001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45997.441315625001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45997.441315625001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45997.441315625001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45997.441315625001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45997.441315625001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45997.441315625001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45997.441315625001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45997.441315625001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45997.441315625001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45997.441315625001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45997.441315625001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45997.441315625001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45997.441315625001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45997.441315625001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45997.441315625001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45997.441315625001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45997.441315625001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45997.441315625001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45997.441315625001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45997.441315625001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45997.441315625001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45997.441315625001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45997.441315625001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45997.441315625001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45997.441315625001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45997.441315625001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45997.441315625001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45997.441315625001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45997.441315625001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45997.441315625001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45997.441315625001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45997.441315625001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45997.441315625001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45997.441315625001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45997.441315625001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45997.441315625001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45997.441315625001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45997.441315625001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45997.441315625001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45997.441315625001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45997.441315625001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45997.441315625001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45997.441315625001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45997.441315625001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45997.441315625001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45997.441315625001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45997.441315625001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45997.441315625001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45997.441315625001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45997.441315625001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45997.441315625001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45997.441315625001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45997.441315625001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45997.441315625001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45997.441315625001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45997.441315625001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45997.441315625001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45997.441315625001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45997.441315625001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45997.441315625001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45997.441315625001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45997.441315625001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45997.441315625001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45997.441315625001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45997.441315625001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45997.441315625001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45997.441315625001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45997.441315625001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45997.441315625001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45997.441315625001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45997.441315625001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45997.441315625001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45997.441315625001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45997.441315625001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293.96059803240496</v>
      </c>
      <c r="H2" s="91">
        <v>45703.474768518521</v>
      </c>
      <c r="I2" s="91" t="str">
        <f>IFERROR(VLOOKUP(D2,DB!A:F,6,0),"")</f>
        <v>SCECO</v>
      </c>
      <c r="J2" s="91" t="str">
        <f>IFERROR(VLOOKUP(D2,DB!A:G,7,0),"")</f>
        <v>Dead</v>
      </c>
      <c r="K2" s="93" t="s">
        <v>39126</v>
      </c>
      <c r="L2" s="87" t="str">
        <f>IFERROR(VLOOKUP(D2,DB!A:I,9,0),"")</f>
        <v>Latis</v>
      </c>
    </row>
    <row r="3" spans="1:16" ht="15" customHeight="1">
      <c r="A3" s="108"/>
      <c r="B3" s="108" t="str">
        <f>IFERROR(VLOOKUP(D3,DB!A:K,11,0),"")</f>
        <v/>
      </c>
      <c r="C3" s="89"/>
      <c r="D3" s="87"/>
      <c r="E3" s="90"/>
      <c r="F3" s="91"/>
      <c r="G3" s="92">
        <f t="shared" ref="G3:G66" ca="1" si="0">IFERROR(NOW()-F3,"")</f>
        <v>45997.441315625001</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45997.441315625001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45997.441315625001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45997.441315625001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45997.441315625001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45997.441315625001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45997.441315625001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45997.441315625001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45997.441315625001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45997.441315625001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45997.441315625001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45997.441315625001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45997.441315625001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0"/>
        <v>45997.441315625001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0"/>
        <v>45997.441315625001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0"/>
        <v>45997.441315625001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0"/>
        <v>45997.441315625001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0"/>
        <v>45997.441315625001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0"/>
        <v>45997.441315625001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0"/>
        <v>45997.441315625001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0"/>
        <v>45997.441315625001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0"/>
        <v>45997.441315625001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0"/>
        <v>45997.441315625001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0"/>
        <v>45997.441315625001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0"/>
        <v>45997.441315625001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0"/>
        <v>45997.441315625001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0"/>
        <v>45997.441315625001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0"/>
        <v>45997.441315625001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0"/>
        <v>45997.441315625001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0"/>
        <v>45997.441315625001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0"/>
        <v>45997.441315625001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0"/>
        <v>45997.441315625001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0"/>
        <v>45997.441315625001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0"/>
        <v>45997.441315625001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0"/>
        <v>45997.441315625001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0"/>
        <v>45997.441315625001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0"/>
        <v>45997.441315625001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0"/>
        <v>45997.441315625001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0"/>
        <v>45997.441315625001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0"/>
        <v>45997.441315625001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0"/>
        <v>45997.441315625001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0"/>
        <v>45997.441315625001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0"/>
        <v>45997.441315625001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0"/>
        <v>45997.441315625001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0"/>
        <v>45997.441315625001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0"/>
        <v>45997.441315625001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0"/>
        <v>45997.441315625001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0"/>
        <v>45997.441315625001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0"/>
        <v>45997.441315625001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0"/>
        <v>45997.441315625001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0"/>
        <v>45997.441315625001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0"/>
        <v>45997.441315625001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0"/>
        <v>45997.441315625001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0"/>
        <v>45997.441315625001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0"/>
        <v>45997.441315625001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0"/>
        <v>45997.441315625001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0"/>
        <v>45997.441315625001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0"/>
        <v>45997.441315625001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0"/>
        <v>45997.441315625001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0"/>
        <v>45997.441315625001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0"/>
        <v>45997.441315625001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0"/>
        <v>45997.441315625001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0"/>
        <v>45997.441315625001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0"/>
        <v>45997.441315625001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ref="G67:G130" ca="1" si="1">IFERROR(NOW()-F67,"")</f>
        <v>45997.441315625001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45997.441315625001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45997.441315625001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45997.441315625001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45997.441315625001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45997.441315625001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45997.441315625001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45997.441315625001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45997.441315625001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45997.441315625001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45997.441315625001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45997.441315625001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45997.441315625001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1"/>
        <v>45997.441315625001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1"/>
        <v>45997.441315625001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1"/>
        <v>45997.441315625001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1"/>
        <v>45997.441315625001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1"/>
        <v>45997.441315625001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1"/>
        <v>45997.441315625001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1"/>
        <v>45997.441315625001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1"/>
        <v>45997.441315625001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1"/>
        <v>45997.441315625001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1"/>
        <v>45997.441315625001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1"/>
        <v>45997.441315625001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1"/>
        <v>45997.441315625001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1"/>
        <v>45997.441315625001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1"/>
        <v>45997.441315625001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1"/>
        <v>45997.441315625001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1"/>
        <v>45997.441315625001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1"/>
        <v>45997.441315625001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1"/>
        <v>45997.441315625001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1"/>
        <v>45997.441315625001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1"/>
        <v>45997.441315625001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1"/>
        <v>45997.441315625001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1"/>
        <v>45997.441315625001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1"/>
        <v>45997.441315625001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1"/>
        <v>45997.441315625001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1"/>
        <v>45997.441315625001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1"/>
        <v>45997.441315625001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1"/>
        <v>45997.441315625001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1"/>
        <v>45997.441315625001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1"/>
        <v>45997.441315625001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1"/>
        <v>45997.441315625001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1"/>
        <v>45997.441315625001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1"/>
        <v>45997.441315625001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1"/>
        <v>45997.441315625001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1"/>
        <v>45997.441315625001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1"/>
        <v>45997.441315625001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1"/>
        <v>45997.441315625001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1"/>
        <v>45997.441315625001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1"/>
        <v>45997.441315625001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1"/>
        <v>45997.441315625001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1"/>
        <v>45997.441315625001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1"/>
        <v>45997.441315625001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1"/>
        <v>45997.441315625001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1"/>
        <v>45997.441315625001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1"/>
        <v>45997.441315625001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1"/>
        <v>45997.441315625001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1"/>
        <v>45997.441315625001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1"/>
        <v>45997.441315625001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1"/>
        <v>45997.441315625001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1"/>
        <v>45997.441315625001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1"/>
        <v>45997.441315625001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1"/>
        <v>45997.441315625001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ref="G131:G176" ca="1" si="2">IFERROR(NOW()-F131,"")</f>
        <v>45997.441315625001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45997.441315625001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45997.441315625001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45997.441315625001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45997.441315625001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45997.441315625001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45997.441315625001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45997.441315625001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45997.441315625001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45997.441315625001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45997.441315625001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45997.441315625001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45997.441315625001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2"/>
        <v>45997.441315625001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2"/>
        <v>45997.441315625001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2"/>
        <v>45997.441315625001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2"/>
        <v>45997.441315625001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2"/>
        <v>45997.441315625001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2"/>
        <v>45997.441315625001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2"/>
        <v>45997.441315625001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2"/>
        <v>45997.441315625001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2"/>
        <v>45997.441315625001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2"/>
        <v>45997.441315625001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2"/>
        <v>45997.441315625001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2"/>
        <v>45997.441315625001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2"/>
        <v>45997.441315625001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2"/>
        <v>45997.441315625001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2"/>
        <v>45997.441315625001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2"/>
        <v>45997.441315625001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2"/>
        <v>45997.441315625001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2"/>
        <v>45997.441315625001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2"/>
        <v>45997.441315625001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2"/>
        <v>45997.441315625001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2"/>
        <v>45997.441315625001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2"/>
        <v>45997.441315625001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2"/>
        <v>45997.441315625001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2"/>
        <v>45997.441315625001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2"/>
        <v>45997.441315625001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2"/>
        <v>45997.441315625001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2"/>
        <v>45997.441315625001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2"/>
        <v>45997.441315625001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2"/>
        <v>45997.441315625001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2"/>
        <v>45997.441315625001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2"/>
        <v>45997.441315625001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2"/>
        <v>45997.441315625001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2"/>
        <v>45997.441315625001</v>
      </c>
      <c r="H176" s="91"/>
      <c r="I176" s="108" t="str">
        <f>IFERROR(VLOOKUP(D176,DB!A:F,6,0),"")</f>
        <v/>
      </c>
      <c r="J176" s="108"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105.60925543981284</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71.252438310184516</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48.780204513888748</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16.068017013887584</v>
      </c>
      <c r="H5" s="133">
        <v>45981.360798611109</v>
      </c>
      <c r="I5" s="104" t="str">
        <f>IFERROR(VLOOKUP(D5,DB!A:F,6,0),"")</f>
        <v>SCECO</v>
      </c>
      <c r="J5" s="104" t="str">
        <f>IFERROR(VLOOKUP(D5,DB!A:G,7,0),"")</f>
        <v>Dead</v>
      </c>
      <c r="K5" s="104" t="s">
        <v>39134</v>
      </c>
      <c r="L5" s="104" t="str">
        <f>IFERROR(VLOOKUP(D5,DB!A:I,9,0),"")</f>
        <v>Latis</v>
      </c>
    </row>
    <row r="6" spans="1:13" ht="23.25" customHeight="1">
      <c r="A6" s="101" t="s">
        <v>39135</v>
      </c>
      <c r="B6" s="37" t="str">
        <f>IFERROR(VLOOKUP(D6,DB!A:K,11,0),"")</f>
        <v>R5</v>
      </c>
      <c r="C6" s="37">
        <v>1</v>
      </c>
      <c r="D6" s="101" t="s">
        <v>37850</v>
      </c>
      <c r="E6" s="37" t="s">
        <v>39106</v>
      </c>
      <c r="F6" s="38">
        <v>45997.107442129629</v>
      </c>
      <c r="G6" s="132">
        <f t="shared" ref="G6:G12" ca="1" si="2">IFERROR(NOW()-F6,"")</f>
        <v>0.33387349537224509</v>
      </c>
      <c r="H6" s="38">
        <v>45997.093553240738</v>
      </c>
      <c r="I6" s="37" t="str">
        <f>IFERROR(VLOOKUP(D6,DB!A:F,6,0),"")</f>
        <v>SCECO</v>
      </c>
      <c r="J6" s="37" t="str">
        <f>IFERROR(VLOOKUP(D6,DB!A:G,7,0),"")</f>
        <v>In progress</v>
      </c>
      <c r="K6" s="101" t="s">
        <v>39136</v>
      </c>
      <c r="L6" s="37" t="str">
        <f>IFERROR(VLOOKUP(D6,DB!A:I,9,0),"")</f>
        <v>Latis</v>
      </c>
    </row>
    <row r="7" spans="1:13">
      <c r="A7" s="37" t="s">
        <v>39137</v>
      </c>
      <c r="B7" s="37" t="str">
        <f>IFERROR(VLOOKUP(D7,DB!A:K,11,0),"")</f>
        <v>R5</v>
      </c>
      <c r="C7" s="37">
        <v>3</v>
      </c>
      <c r="D7" s="101" t="s">
        <v>38986</v>
      </c>
      <c r="E7" s="37" t="s">
        <v>39106</v>
      </c>
      <c r="F7" s="38">
        <v>45997.375196759262</v>
      </c>
      <c r="G7" s="132">
        <f t="shared" ca="1" si="2"/>
        <v>6.6118865739554167E-2</v>
      </c>
      <c r="H7" s="38">
        <v>45997.364085648151</v>
      </c>
      <c r="I7" s="37" t="str">
        <f>IFERROR(VLOOKUP(D7,DB!A:F,6,0),"")</f>
        <v>Generator-SG</v>
      </c>
      <c r="J7" s="37" t="str">
        <f>IFERROR(VLOOKUP(D7,DB!A:G,7,0),"")</f>
        <v>Vandalized</v>
      </c>
      <c r="K7" s="37" t="s">
        <v>39138</v>
      </c>
      <c r="L7" s="37" t="str">
        <f>IFERROR(VLOOKUP(D7,DB!A:I,9,0),"")</f>
        <v>Latis</v>
      </c>
    </row>
    <row r="8" spans="1:13">
      <c r="A8" s="37"/>
      <c r="B8" s="37" t="str">
        <f>IFERROR(VLOOKUP(D8,DB!A:K,11,0),"")</f>
        <v/>
      </c>
      <c r="C8" s="37"/>
      <c r="D8" s="37"/>
      <c r="E8" s="37"/>
      <c r="F8" s="38"/>
      <c r="G8" s="132">
        <f t="shared" ca="1" si="2"/>
        <v>45997.441315625001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45997.441315625001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45997.441315625001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45997.441315625001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45997.441315625001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ref="G13:G44" ca="1" si="3">IFERROR(NOW()-F13,"")</f>
        <v>45997.441315625001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3"/>
        <v>45997.441315625001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3"/>
        <v>45997.441315625001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3"/>
        <v>45997.441315625001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3"/>
        <v>45997.441315625001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45997.441315625001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45997.441315625001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45997.441315625001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45997.441315625001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45997.441315625001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45997.441315625001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45997.441315625001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45997.441315625001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45997.441315625001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45997.441315625001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45997.441315625001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45997.441315625001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45997.441315625001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45997.441315625001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45997.441315625001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45997.441315625001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45997.441315625001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45997.441315625001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45997.441315625001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45997.441315625001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45997.441315625001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45997.441315625001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45997.441315625001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45997.441315625001</v>
      </c>
      <c r="H41" s="38"/>
      <c r="I41" s="37" t="str">
        <f>IFERROR(VLOOKUP(D41,DB!A:F,6,0),"")</f>
        <v/>
      </c>
      <c r="J41" s="37" t="str">
        <f>IFERROR(VLOOKUP(D41,DB!A:G,7,0),"")</f>
        <v/>
      </c>
      <c r="K41" s="37"/>
      <c r="L41" s="37" t="str">
        <f>IFERROR(VLOOKUP(D41,DB!A:I,9,0),"")</f>
        <v/>
      </c>
    </row>
    <row r="42" spans="1:12">
      <c r="A42" s="147"/>
      <c r="B42" s="147" t="str">
        <f>IFERROR(VLOOKUP(D42,DB!A:K,11,0),"")</f>
        <v/>
      </c>
      <c r="C42" s="147"/>
      <c r="D42" s="147"/>
      <c r="E42" s="147"/>
      <c r="F42" s="148"/>
      <c r="G42" s="149">
        <f t="shared" ca="1" si="3"/>
        <v>45997.441315625001</v>
      </c>
      <c r="H42" s="148"/>
      <c r="I42" s="147" t="str">
        <f>IFERROR(VLOOKUP(D42,DB!A:F,6,0),"")</f>
        <v/>
      </c>
      <c r="J42" s="147" t="str">
        <f>IFERROR(VLOOKUP(D42,DB!A:G,7,0),"")</f>
        <v/>
      </c>
      <c r="K42" s="147"/>
      <c r="L42" s="14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39139</v>
      </c>
      <c r="B2" s="116" t="str">
        <f>IFERROR(VLOOKUP(D2,DB!A:K,11,0),"")</f>
        <v>R6</v>
      </c>
      <c r="C2" s="117">
        <v>2</v>
      </c>
      <c r="D2" s="116" t="s">
        <v>31034</v>
      </c>
      <c r="E2" s="139" t="s">
        <v>39106</v>
      </c>
      <c r="F2" s="118">
        <v>45997.32271990741</v>
      </c>
      <c r="G2" s="72">
        <f t="shared" ref="G2:G47" ca="1" si="0">IFERROR(NOW()-F2,"-")</f>
        <v>0.11859571759123355</v>
      </c>
      <c r="H2" s="118">
        <v>45997.32267361111</v>
      </c>
      <c r="I2" s="116" t="str">
        <f>IFERROR(VLOOKUP(D2,DB!A:F,6,0),"")</f>
        <v>SCECO</v>
      </c>
      <c r="J2" s="116" t="str">
        <f>IFERROR(VLOOKUP(D2,DB!A:G,7,0),"")</f>
        <v>Dead</v>
      </c>
      <c r="K2" s="119" t="s">
        <v>39140</v>
      </c>
      <c r="L2" s="134" t="str">
        <f>IFERROR(VLOOKUP(D2,DB!A:I,9,0),"")</f>
        <v>Latis</v>
      </c>
    </row>
    <row r="3" spans="1:16382" ht="31.5" customHeight="1">
      <c r="A3" s="115" t="s">
        <v>39141</v>
      </c>
      <c r="B3" s="116" t="str">
        <f>IFERROR(VLOOKUP(D3,DB!A:K,11,0),"")</f>
        <v>R6</v>
      </c>
      <c r="C3" s="117">
        <v>5</v>
      </c>
      <c r="D3" s="116" t="s">
        <v>28419</v>
      </c>
      <c r="E3" s="139" t="s">
        <v>39106</v>
      </c>
      <c r="F3" s="118">
        <v>45997.399178240739</v>
      </c>
      <c r="G3" s="72">
        <f t="shared" ca="1" si="0"/>
        <v>4.2137384261877742E-2</v>
      </c>
      <c r="H3" s="118">
        <v>45997.399178240739</v>
      </c>
      <c r="I3" s="116" t="str">
        <f>IFERROR(VLOOKUP(D3,DB!A:F,6,0),"")</f>
        <v>SCECO</v>
      </c>
      <c r="J3" s="116" t="str">
        <f>IFERROR(VLOOKUP(D3,DB!A:G,7,0),"")</f>
        <v>Dead</v>
      </c>
      <c r="K3" s="119" t="s">
        <v>39142</v>
      </c>
      <c r="L3" s="134" t="str">
        <f>IFERROR(VLOOKUP(D3,DB!A:I,9,0),"")</f>
        <v>Latis</v>
      </c>
    </row>
    <row r="4" spans="1:16382" ht="31.5" customHeight="1">
      <c r="A4" s="115"/>
      <c r="B4" s="116" t="str">
        <f>IFERROR(VLOOKUP(D4,DB!A:K,11,0),"")</f>
        <v/>
      </c>
      <c r="C4" s="117"/>
      <c r="D4" s="116"/>
      <c r="E4" s="139"/>
      <c r="F4" s="118"/>
      <c r="G4" s="72">
        <f t="shared" ca="1" si="0"/>
        <v>45997.441315625001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45997.441315625001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45997.441315625001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45997.441315625001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45997.441315625001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45997.441315625001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45997.441315625001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45997.441315625001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45997.441315625001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45997.441315625001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45997.441315625001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45997.441315625001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45997.441315625001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45997.441315625001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45997.441315625001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45997.441315625001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45997.441315625001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45997.441315625001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45997.441315625001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45997.441315625001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45997.441315625001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45997.441315625001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45997.441315625001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45997.441315625001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45997.441315625001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45997.441315625001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45997.441315625001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45997.441315625001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45997.441315625001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45997.441315625001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45997.441315625001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45997.441315625001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45997.441315625001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45997.441315625001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45997.441315625001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45997.441315625001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45997.441315625001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45997.441315625001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45997.441315625001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45997.441315625001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45997.441315625001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45997.441315625001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45997.441315625001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45997.441315625001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45997.441315625001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45997.441315625001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45997.441315625001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45997.441315625001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45997.441315625001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45997.441315625001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45997.441315625001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45997.441315625001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45997.441315625001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45997.441315625001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45997.441315625001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45997.441315625001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45997.441315625001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45997.441315625001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45997.441315625001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45997.441315625001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45997.441315625001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45997.441315625001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45997.441315625001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45997.441315625001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45997.441315625001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45997.441315625001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45997.441315625001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45997.441315625001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45997.441315625001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45997.441315625001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45997.441315625001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45997.441315625001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45997.441315625001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45997.441315625001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45997.441315625001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45997.441315625001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45997.441315625001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45997.441315625001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45997.441315625001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45997.441315625001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45997.441315625001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45997.441315625001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45997.441315625001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45997.441315625001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45997.441315625001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45997.441315625001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45997.441315625001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45997.441315625001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45997.441315625001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45997.441315625001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45997.441315625001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45997.441315625001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45997.441315625001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45997.441315625001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45997.441315625001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45997.441315625001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45997.441315625001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45997.441315625001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45997.441315625001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45997.441315625001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45997.441315625001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45997.441315625001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45997.441315625001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45997.441315625001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45997.441315625001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45997.441315625001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45997.441315625001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45997.441315625001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45997.441315625001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45997.441315625001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45997.441315625001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45997.441315625001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45997.441315625001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45997.441315625001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45997.441315625001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45997.441315625001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45997.441315625001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45997.441315625001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45997.441315625001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45997.441315625001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45997.441315625001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45997.441315625001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45997.441315625001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45997.441315625001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45997.441315625001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45997.441315625001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45997.441315625001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45997.441315625001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45997.441315625001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45997.441315625001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45997.441315625001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45997.441315625001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45997.441315625001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45997.441315625001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45997.441315625001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45997.441315625001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45997.441315625001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45997.441315625001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45997.441315625001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45997.441315625001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45997.441315625001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45997.441315625001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45997.441315625001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45997.441315625001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45997.441315625001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45997.441315625001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45997.441315625001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45997.441315625001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45997.441315625001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45997.441315625001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45997.441315625001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45997.441315625001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45997.441315625001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45997.441315625001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45997.441315625001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45997.441315625001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45997.441315625001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45997.441315625001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45997.441315625001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45997.441315625001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45997.441315625001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45997.441315625001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45997.441315625001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45997.441315625001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45997.441315625001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45997.441315625001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45997.441315625001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45997.441315625001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45997.441315625001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45997.441315625001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45997.441315625001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45997.441315625001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45997.441315625001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45997.441315625001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45997.441315625001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45997.441315625001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45997.441315625001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45997.441315625001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45997.441315625001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45997.441315625001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45997.441315625001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45997.441315625001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45997.441315625001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45997.441315625001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45997.441315625001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45997.441315625001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45997.441315625001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45997.441315625001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45997.441315625001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45997.441315625001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45997.441315625001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45997.441315625001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45997.441315625001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45997.441315625001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45997.441315625001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45997.441315625001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45997.441315625001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45997.441315625001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45997.441315625001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45997.441315625001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45997.441315625001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45997.441315625001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45997.441315625001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45997.441315625001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45997.441315625001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45997.441315625001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45997.441315625001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45997.441315625001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45997.441315625001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45997.441315625001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45997.441315625001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45997.441315625001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45997.441315625001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45997.441315625001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45997.441315625001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45997.441315625001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45997.441315625001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45997.441315625001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45997.441315625001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45997.441315625001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45997.441315625001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45997.441315625001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45997.441315625001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45997.441315625001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45997.441315625001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45997.441315625001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45997.441315625001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45997.441315625001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45997.441315625001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45997.441315625001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45997.441315625001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45997.441315625001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45997.441315625001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45997.441315625001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45997.441315625001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45997.441315625001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45997.441315625001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45997.441315625001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45997.441315625001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45997.441315625001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45997.441315625001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45997.441315625001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45997.441315625001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45997.441315625001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45997.441315625001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45997.441315625001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45997.441315625001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45997.441315625001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45997.441315625001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45997.441315625001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45997.441315625001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45997.441315625001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45997.441315625001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45997.441315625001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45997.441315625001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45997.441315625001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45997.441315625001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45997.441315625001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45997.441315625001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45997.441315625001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45997.441315625001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45997.441315625001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45997.441315625001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45997.441315625001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45997.441315625001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45997.441315625001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45997.441315625001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45997.441315625001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45997.441315625001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45997.441315625001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45997.441315625001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45997.441315625001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45997.441315625001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45997.441315625001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45997.441315625001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45997.441315625001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45997.441315625001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45997.441315625001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45997.441315625001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45997.441315625001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45997.441315625001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45997.441315625001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45997.441315625001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45997.441315625001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45997.441315625001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45997.441315625001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45997.441315625001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45997.441315625001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45997.441315625001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45997.441315625001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45997.441315625001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45997.441315625001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45997.441315625001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45997.441315625001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45997.441315625001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45997.441315625001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45997.441315625001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45997.441315625001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45997.441315625001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45997.441315625001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45997.441315625001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45997.441315625001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45997.441315625001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45997.441315625001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45997.441315625001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45997.441315625001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45997.441315625001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45997.441315625001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45997.441315625001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45997.441315625001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45997.441315625001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45997.441315625001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45997.441315625001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45997.441315625001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45997.441315625001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45997.441315625001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45997.441315625001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45997.441315625001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45997.441315625001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45997.441315625001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45997.441315625001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45997.441315625001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45997.441315625001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45997.441315625001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45997.441315625001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45997.441315625001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45997.441315625001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45997.441315625001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45997.441315625001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45997.441315625001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45997.441315625001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45997.441315625001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45997.441315625001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45997.441315625001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45997.441315625001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45997.441315625001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45997.441315625001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45997.441315625001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45997.441315625001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45997.441315625001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45997.441315625001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45997.441315625001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45997.441315625001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45997.441315625001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45997.441315625001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45997.441315625001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45997.441315625001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45997.441315625001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45997.441315625001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45997.441315625001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45997.441315625001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45997.441315625001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45997.441315625001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45997.441315625001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45997.441315625001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45997.441315625001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45997.441315625001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45997.441315625001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45997.441315625001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45997.441315625001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45997.441315625001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45997.441315625001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45997.441315625001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45997.441315625001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45997.441315625001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45997.441315625001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45997.441315625001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45997.441315625001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45997.441315625001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45997.441315625001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45997.441315625001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45997.441315625001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45997.441315625001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45997.441315625001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45997.441315625001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45997.441315625001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45997.441315625001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45997.441315625001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45997.441315625001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45997.441315625001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45997.441315625001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45997.441315625001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45997.441315625001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45997.441315625001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45997.441315625001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45997.441315625001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45997.441315625001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45997.441315625001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45997.441315625001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45997.441315625001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45997.441315625001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45997.441315625001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45997.441315625001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45997.441315625001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45997.441315625001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45997.441315625001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45997.441315625001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45997.441315625001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45997.441315625001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45997.441315625001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45997.441315625001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45997.441315625001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45997.441315625001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45997.441315625001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45997.441315625001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45997.441315625001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45997.441315625001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45997.441315625001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45997.441315625001</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45997.441315625001</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2025-12-06T07:37:01Z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