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14" documentId="13_ncr:1_{F6CB121F-512D-4AA6-A0C1-0FB36C537598}" xr6:coauthVersionLast="47" xr6:coauthVersionMax="47" xr10:uidLastSave="{868E38A8-4FC7-451A-83EB-C018C73C645F}"/>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<sst xmlns="http://schemas.openxmlformats.org/spreadsheetml/2006/main" count="179020" uniqueCount="39102">
  <si>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</si>
  <si>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</si>
  <si>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</si>
  <si>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</si>
  <si>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</si>
  <si>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</si>
  <si>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</si>
  <si>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</si>
  <si>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</si>
  <si>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</si>
  <si>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</si>
  <si>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</si>
  <si>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</si>
  <si>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</si>
  <si>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</si>
  <si>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</si>
  <si>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</si>
  <si>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</si>
  <si>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</si>
  <si>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</si>
  <si>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</si>
  <si>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</si>
  <si>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</si>
  <si>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</si>
  <si>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</si>
  <si>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</si>
  <si>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</si>
  <si>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</si>
  <si>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</si>
  <si>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</si>
  <si>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</si>
  <si>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</si>
  <si>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</si>
  <si>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</si>
  <si>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</si>
  <si>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</si>
  <si>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</si>
  <si>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</si>
  <si>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</si>
  <si>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</si>
  <si>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</si>
  <si>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</si>
  <si>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</si>
  <si>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</si>
  <si>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</si>
  <si>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</si>
  <si>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</si>
  <si>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</si>
  <si>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</si>
  <si>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</si>
  <si>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</si>
  <si>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</si>
  <si>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</si>
  <si>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</si>
  <si>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</si>
  <si>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</si>
  <si>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</si>
  <si>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</si>
  <si>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</si>
  <si>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</si>
  <si>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</si>
  <si>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</si>
  <si>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</si>
  <si>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</si>
  <si>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</si>
  <si>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</si>
  <si>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</si>
  <si>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</si>
  <si>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</si>
  <si>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</si>
  <si>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</si>
  <si>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</si>
  <si>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</si>
  <si>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</si>
  <si>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</si>
  <si>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</si>
  <si>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</si>
  <si>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</si>
  <si>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</si>
  <si>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</si>
  <si>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</si>
  <si>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</si>
  <si>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</si>
  <si>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</si>
  <si>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</si>
  <si>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</si>
  <si>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</si>
  <si>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</si>
  <si>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</si>
  <si>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</si>
  <si>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</si>
  <si>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</si>
  <si>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</si>
  <si>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</si>
  <si>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</si>
  <si>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</si>
  <si>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</si>
  <si>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</si>
  <si>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</si>
  <si>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</si>
  <si>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</si>
  <si>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</si>
  <si>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</si>
  <si>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</si>
  <si>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</si>
  <si>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</si>
  <si>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</si>
  <si>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</si>
  <si>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</si>
  <si>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</si>
  <si>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</si>
  <si>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</si>
  <si>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</si>
  <si>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</si>
  <si>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</si>
  <si>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</si>
  <si>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</si>
  <si>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</si>
  <si>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</si>
  <si>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</si>
  <si>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</si>
  <si>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</si>
  <si>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</si>
  <si>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</si>
  <si>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</si>
  <si>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</si>
  <si>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</si>
  <si>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</si>
  <si>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</si>
  <si>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</si>
  <si>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</si>
  <si>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</si>
  <si>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</si>
  <si>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</si>
  <si>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</si>
  <si>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</si>
  <si>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</si>
  <si>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</si>
  <si>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</si>
  <si>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</si>
  <si>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</si>
  <si>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</si>
  <si>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</si>
  <si>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</si>
  <si>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</si>
  <si>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</si>
  <si>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</si>
  <si>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</si>
  <si>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</si>
  <si>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</si>
  <si>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</si>
  <si>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</si>
  <si>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</si>
  <si>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</si>
  <si>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</si>
  <si>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</si>
  <si>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</si>
  <si>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</si>
  <si>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</si>
  <si>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</si>
  <si>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</si>
  <si>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</si>
  <si>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</si>
  <si>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</si>
  <si>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</si>
  <si>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</si>
  <si>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</si>
  <si>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</si>
  <si>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</si>
  <si>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</si>
  <si>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</si>
  <si>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</si>
  <si>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</si>
  <si>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</si>
  <si>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</si>
  <si>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</si>
  <si>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</si>
  <si>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</si>
  <si>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</si>
  <si>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</si>
  <si>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</si>
  <si>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</si>
  <si>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</si>
  <si>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</si>
  <si>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</si>
  <si>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</si>
  <si>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</si>
  <si>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</si>
  <si>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</si>
  <si>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</si>
  <si>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</si>
  <si>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</si>
  <si>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</si>
  <si>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</si>
  <si>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</si>
  <si>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</si>
  <si>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</si>
  <si>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</si>
  <si>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</si>
  <si>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</si>
  <si>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</si>
  <si>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</si>
  <si>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</si>
  <si>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</si>
  <si>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</si>
  <si>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</si>
  <si>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</si>
  <si>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</si>
  <si>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</si>
  <si>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</si>
  <si>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</si>
  <si>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</si>
  <si>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</si>
  <si>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</si>
  <si>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</si>
  <si>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</si>
  <si>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</si>
  <si>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</si>
  <si>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</si>
  <si>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</si>
  <si>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</si>
  <si>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</si>
  <si>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</si>
  <si>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</si>
  <si>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</si>
  <si>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</si>
  <si>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</si>
  <si>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</si>
  <si>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</si>
  <si>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</si>
  <si>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</si>
  <si>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</si>
  <si>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</si>
  <si>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</si>
  <si>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</si>
  <si>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</si>
  <si>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</si>
  <si>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</si>
  <si>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</si>
  <si>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</si>
  <si>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</si>
  <si>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</si>
  <si>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</si>
  <si>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</si>
  <si>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</si>
  <si>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</si>
  <si>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</si>
  <si>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</si>
  <si>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</si>
  <si>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</si>
  <si>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</si>
  <si>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</si>
  <si>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</si>
  <si>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</si>
  <si>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</si>
  <si>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</si>
  <si>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</si>
  <si>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</si>
  <si>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</si>
  <si>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</si>
  <si>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</si>
  <si>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</si>
  <si>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</si>
  <si>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</si>
  <si>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</si>
  <si>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</si>
  <si>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</si>
  <si>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</si>
  <si>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</si>
  <si>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</si>
  <si>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</si>
  <si>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</si>
  <si>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</si>
  <si>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</si>
  <si>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</si>
  <si>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</si>
  <si>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</si>
  <si>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</si>
  <si>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</si>
  <si>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</si>
  <si>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</si>
  <si>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</si>
  <si>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</si>
  <si>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</si>
  <si>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</si>
  <si>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</si>
  <si>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</si>
  <si>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</si>
  <si>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</si>
  <si>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</si>
  <si>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</si>
  <si>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</si>
  <si>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</si>
  <si>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</si>
  <si>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</si>
  <si>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</si>
  <si>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</si>
  <si>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</si>
  <si>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</si>
  <si>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</si>
  <si>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</si>
  <si>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</si>
  <si>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</si>
  <si>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</si>
  <si>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</si>
  <si>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</si>
  <si>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</si>
  <si>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</si>
  <si>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</si>
  <si>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</si>
  <si>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</si>
  <si>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</si>
  <si>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</si>
  <si>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</si>
  <si>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</si>
  <si>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</si>
  <si>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</si>
  <si>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</si>
  <si>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</si>
  <si>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</si>
  <si>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</si>
  <si>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</si>
  <si>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</si>
  <si>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</si>
  <si>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</si>
  <si>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</si>
  <si>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</si>
  <si>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</si>
  <si>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</si>
  <si>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</si>
  <si>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</si>
  <si>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</si>
  <si>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</si>
  <si>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</si>
  <si>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</si>
  <si>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</si>
  <si>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</si>
  <si>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</si>
  <si>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</si>
  <si>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</si>
  <si>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</si>
  <si>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</si>
  <si>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</si>
  <si>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</si>
  <si>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</si>
  <si>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</si>
  <si>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</si>
  <si>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</si>
  <si>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</si>
  <si>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</si>
  <si>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</si>
  <si>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</si>
  <si>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</si>
  <si>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</si>
  <si>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</si>
  <si>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</si>
  <si>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</si>
  <si>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</si>
  <si>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</si>
  <si>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</si>
  <si>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</si>
  <si>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</si>
  <si>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</si>
  <si>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</si>
  <si>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</si>
  <si>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</si>
  <si>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</si>
  <si>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</si>
  <si>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</si>
  <si>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</si>
  <si>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</si>
  <si>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</si>
  <si>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</si>
  <si>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</si>
  <si>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</si>
  <si>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</si>
  <si>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</si>
  <si>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</si>
  <si>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</si>
  <si>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</si>
  <si>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</si>
  <si>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</si>
  <si>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</si>
  <si>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</si>
  <si>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</si>
  <si>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</si>
  <si>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</si>
  <si>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</si>
  <si>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</si>
  <si>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</si>
  <si>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</si>
  <si>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</si>
  <si>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</si>
  <si>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</si>
  <si>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</si>
  <si>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</si>
  <si>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</si>
  <si>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</si>
  <si>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</si>
  <si>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</si>
  <si>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</si>
  <si>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</si>
  <si>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</si>
  <si>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</si>
  <si>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</si>
  <si>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</si>
  <si>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</si>
  <si>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</si>
  <si>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</si>
  <si>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</si>
  <si>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</si>
  <si>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</si>
  <si>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</si>
  <si>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</si>
  <si>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</si>
  <si>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</si>
  <si>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</si>
  <si>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</si>
  <si>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</si>
  <si>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</si>
  <si>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</si>
  <si>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</si>
  <si>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</si>
  <si>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</si>
  <si>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</si>
  <si>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</si>
  <si>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</si>
  <si>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</si>
  <si>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</si>
  <si>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</si>
  <si>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</si>
  <si>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</si>
  <si>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</si>
  <si>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</si>
  <si>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</si>
  <si>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</si>
  <si>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</si>
  <si>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</si>
  <si>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</si>
  <si>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</si>
  <si>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</si>
  <si>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</si>
  <si>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</si>
  <si>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</si>
  <si>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</si>
  <si>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</si>
  <si>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</si>
  <si>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</si>
  <si>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</si>
  <si>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</si>
  <si>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</si>
  <si>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</si>
  <si>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</si>
  <si>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</si>
  <si>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</si>
  <si>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</si>
  <si>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</si>
  <si>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</si>
  <si>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</si>
  <si>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</si>
  <si>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</si>
  <si>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</si>
  <si>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</si>
  <si>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</si>
  <si>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</si>
  <si>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</si>
  <si>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</si>
  <si>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</si>
  <si>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</si>
  <si>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</si>
  <si>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</si>
  <si>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</si>
  <si>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</si>
  <si>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</si>
  <si>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</si>
  <si>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</si>
  <si>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</si>
  <si>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</si>
  <si>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</si>
  <si>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</si>
  <si>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</si>
  <si>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</si>
  <si>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</si>
  <si>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</si>
  <si>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</si>
  <si>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</si>
  <si>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</si>
  <si>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</si>
  <si>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</si>
  <si>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</si>
  <si>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</si>
  <si>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</si>
  <si>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</si>
  <si>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</si>
  <si>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</si>
  <si>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</si>
  <si>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</si>
  <si>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</si>
  <si>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</si>
  <si>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</si>
  <si>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</si>
  <si>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</si>
  <si>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</si>
  <si>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</si>
  <si>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</si>
  <si>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</si>
  <si>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</si>
  <si>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</si>
  <si>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</si>
  <si>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</si>
  <si>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</si>
  <si>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</si>
  <si>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</si>
  <si>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</si>
  <si>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</si>
  <si>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</si>
  <si>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</si>
  <si>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</si>
  <si>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</si>
  <si>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</si>
  <si>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</si>
  <si>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</si>
  <si>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</si>
  <si>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</si>
  <si>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</si>
  <si>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</si>
  <si>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</si>
  <si>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</si>
  <si>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</si>
  <si>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</si>
  <si>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</si>
  <si>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</si>
  <si>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</si>
  <si>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</si>
  <si>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</si>
  <si>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</si>
  <si>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</si>
  <si>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</si>
  <si>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</si>
  <si>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</si>
  <si>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</si>
  <si>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</si>
  <si>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</si>
  <si>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</si>
  <si>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</si>
  <si>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</si>
  <si>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</si>
  <si>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</si>
  <si>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</si>
  <si>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</si>
  <si>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</si>
  <si>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</si>
  <si>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</si>
  <si>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</si>
  <si>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</si>
  <si>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</si>
  <si>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</si>
  <si>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</si>
  <si>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</si>
  <si>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</si>
  <si>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</si>
  <si>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</si>
  <si>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</si>
  <si>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</si>
  <si>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</si>
  <si>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</si>
  <si>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</si>
  <si>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</si>
  <si>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</si>
  <si>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</si>
  <si>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</si>
  <si>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</si>
  <si>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</si>
  <si>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</si>
  <si>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</si>
  <si>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</si>
  <si>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</si>
  <si>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</si>
  <si>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</si>
  <si>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</si>
  <si>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</si>
  <si>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</si>
  <si>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</si>
  <si>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</si>
  <si>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</si>
  <si>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</si>
  <si>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</si>
  <si>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</si>
  <si>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</si>
  <si>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</si>
  <si>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</si>
  <si>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</si>
  <si>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</si>
  <si>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</si>
  <si>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</si>
  <si>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</si>
  <si>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</si>
  <si>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</si>
  <si>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</si>
  <si>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</si>
  <si>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</si>
  <si>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</si>
  <si>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</si>
  <si>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</si>
  <si>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</si>
  <si>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</si>
  <si>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</si>
  <si>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</si>
  <si>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</si>
  <si>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</si>
  <si>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</si>
  <si>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</si>
  <si>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</si>
  <si>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</si>
  <si>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</si>
  <si>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</si>
  <si>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</si>
  <si>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</si>
  <si>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</si>
  <si>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</si>
  <si>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</si>
  <si>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</si>
  <si>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</si>
  <si>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</si>
  <si>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</si>
  <si>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</si>
  <si>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</si>
  <si>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</si>
  <si>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</si>
  <si>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</si>
  <si>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</si>
  <si>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</si>
  <si>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</si>
  <si>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</si>
  <si>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</si>
  <si>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</si>
  <si>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</si>
  <si>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</si>
  <si>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</si>
  <si>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</si>
  <si>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</si>
  <si>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</si>
  <si>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</si>
  <si>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</si>
  <si>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</si>
  <si>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</si>
  <si>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</si>
  <si>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</si>
  <si>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</si>
  <si>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</si>
  <si>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</si>
  <si>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</si>
  <si>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</si>
  <si>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</si>
  <si>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</si>
  <si>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</si>
  <si>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</si>
  <si>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</si>
  <si>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</si>
  <si>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</si>
  <si>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</si>
  <si>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</si>
  <si>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</si>
  <si>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</si>
  <si>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</si>
  <si>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</si>
  <si>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</si>
  <si>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</si>
  <si>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</si>
  <si>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</si>
  <si>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</si>
  <si>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</si>
  <si>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</si>
  <si>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</si>
  <si>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</si>
  <si>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</si>
  <si>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</si>
  <si>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</si>
  <si>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</si>
  <si>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</si>
  <si>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</si>
  <si>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</si>
  <si>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</si>
  <si>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</si>
  <si>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</si>
  <si>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</si>
  <si>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</si>
  <si>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</si>
  <si>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</si>
  <si>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</si>
  <si>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</si>
  <si>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</si>
  <si>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</si>
  <si>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</si>
  <si>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</si>
  <si>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</si>
  <si>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</si>
  <si>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</si>
  <si>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</si>
  <si>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</si>
  <si>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</si>
  <si>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</si>
  <si>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</si>
  <si>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</si>
  <si>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</si>
  <si>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</si>
  <si>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</si>
  <si>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</si>
  <si>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</si>
  <si>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</si>
  <si>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</si>
  <si>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</si>
  <si>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</si>
  <si>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</si>
  <si>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</si>
  <si>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</si>
  <si>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</si>
  <si>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</si>
  <si>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</si>
  <si>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</si>
  <si>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</si>
  <si>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</si>
  <si>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</si>
  <si>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</si>
  <si>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</si>
  <si>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</si>
  <si>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</si>
  <si>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</si>
  <si>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</si>
  <si>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</si>
  <si>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</si>
  <si>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</si>
  <si>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</si>
  <si>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</si>
  <si>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</si>
  <si>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</si>
  <si>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</si>
  <si>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</si>
  <si>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</si>
  <si>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</si>
  <si>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</si>
  <si>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</si>
  <si>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</si>
  <si>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</si>
  <si>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</si>
  <si>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</si>
  <si>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</si>
  <si>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</si>
  <si>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</si>
  <si>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</si>
  <si>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</si>
  <si>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</si>
  <si>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</si>
  <si>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</si>
  <si>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</si>
  <si>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</si>
  <si>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</si>
  <si>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</si>
  <si>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</si>
  <si>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</si>
  <si>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</si>
  <si>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</si>
  <si>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</si>
  <si>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</si>
  <si>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</si>
  <si>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</si>
  <si>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</si>
  <si>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</si>
  <si>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</si>
  <si>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</si>
  <si>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</si>
  <si>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</si>
  <si>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</si>
  <si>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</si>
  <si>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</si>
  <si>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</si>
  <si>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</si>
  <si>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</si>
  <si>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</si>
  <si>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</si>
  <si>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</si>
  <si>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</si>
  <si>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</si>
  <si>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</si>
  <si>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</si>
  <si>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</si>
  <si>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</si>
  <si>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</si>
  <si>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</si>
  <si>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</si>
  <si>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</si>
  <si>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</si>
  <si>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</si>
  <si>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</si>
  <si>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</si>
  <si>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</si>
  <si>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</si>
  <si>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</si>
  <si>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</si>
  <si>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</si>
  <si>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</si>
  <si>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</si>
  <si>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</si>
  <si>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</si>
  <si>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</si>
  <si>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</si>
  <si>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</si>
  <si>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</si>
  <si>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</si>
  <si>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</si>
  <si>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</si>
  <si>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</si>
  <si>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</si>
  <si>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</si>
  <si>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</si>
  <si>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</si>
  <si>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</si>
  <si>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</si>
  <si>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</si>
  <si>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</si>
  <si>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</si>
  <si>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</si>
  <si>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</si>
  <si>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</si>
  <si>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</si>
  <si>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</si>
  <si>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</si>
  <si>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</si>
  <si>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</si>
  <si>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</si>
  <si>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</si>
  <si>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</si>
  <si>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</si>
  <si>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</si>
  <si>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</si>
  <si>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</si>
  <si>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</si>
  <si>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</si>
  <si>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</si>
  <si>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</si>
  <si>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</si>
  <si>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</si>
  <si>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</si>
  <si>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</si>
  <si>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</si>
  <si>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</si>
  <si>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</si>
  <si>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</si>
  <si>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</si>
  <si>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</si>
  <si>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</si>
  <si>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</si>
  <si>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</si>
  <si>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</si>
  <si>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</si>
  <si>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</si>
  <si>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</si>
  <si>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</si>
  <si>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</si>
  <si>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</si>
  <si>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</si>
  <si>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</si>
  <si>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</si>
  <si>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</si>
  <si>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</si>
  <si>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</si>
  <si>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</si>
  <si>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</si>
  <si>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</si>
  <si>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</si>
  <si>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</si>
  <si>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</si>
  <si>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</si>
  <si>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</si>
  <si>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</si>
  <si>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</si>
  <si>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</si>
  <si>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</si>
  <si>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</si>
  <si>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</si>
  <si>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</si>
  <si>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</si>
  <si>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</si>
  <si>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</si>
  <si>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</si>
  <si>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</si>
  <si>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</si>
  <si>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</si>
  <si>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</si>
  <si>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</si>
  <si>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</si>
  <si>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</si>
  <si>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</si>
  <si>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</si>
  <si>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</si>
  <si>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</si>
  <si>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</si>
  <si>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</si>
  <si>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</si>
  <si>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</si>
  <si>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</si>
  <si>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</si>
  <si>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</si>
  <si>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</si>
  <si>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</si>
  <si>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</si>
  <si>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</si>
  <si>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</si>
  <si>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</si>
  <si>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</si>
  <si>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</si>
  <si>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</si>
  <si>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</si>
  <si>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</si>
  <si>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</si>
  <si>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</si>
  <si>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</si>
  <si>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</si>
  <si>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</si>
  <si>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</si>
  <si>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</si>
  <si>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</si>
  <si>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</si>
  <si>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</si>
  <si>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</si>
  <si>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</si>
  <si>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</si>
  <si>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</si>
  <si>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</si>
  <si>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</si>
  <si>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</si>
  <si>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</si>
  <si>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</si>
  <si>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</si>
  <si>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</si>
  <si>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</si>
  <si>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</si>
  <si>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</si>
  <si>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</si>
  <si>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</si>
  <si>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</si>
  <si>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</si>
  <si>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</si>
  <si>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</si>
  <si>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</si>
  <si>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</si>
  <si>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</si>
  <si>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</si>
  <si>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</si>
  <si>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</si>
  <si>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</si>
  <si>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</si>
  <si>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</si>
  <si>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</si>
  <si>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</si>
  <si>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</si>
  <si>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</si>
  <si>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</si>
  <si>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</si>
  <si>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</si>
  <si>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</si>
  <si>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</si>
  <si>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</si>
  <si>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</si>
  <si>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</si>
  <si>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</si>
  <si>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</si>
  <si>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</si>
  <si>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</si>
  <si>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</si>
  <si>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</si>
  <si>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</si>
  <si>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</si>
  <si>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</si>
  <si>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</si>
  <si>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</si>
  <si>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</si>
  <si>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</si>
  <si>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</si>
  <si>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</si>
  <si>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</si>
  <si>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</si>
  <si>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</si>
  <si>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</si>
  <si>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</si>
  <si>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</si>
  <si>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</si>
  <si>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</si>
  <si>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</si>
  <si>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</si>
  <si>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</si>
  <si>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</si>
  <si>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</si>
  <si>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</si>
  <si>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</si>
  <si>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</si>
  <si>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</si>
  <si>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</si>
  <si>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</si>
  <si>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</si>
  <si>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</si>
  <si>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</si>
  <si>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</si>
  <si>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</si>
  <si>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</si>
  <si>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</si>
  <si>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</si>
  <si>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</si>
  <si>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</si>
  <si>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</si>
  <si>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</si>
  <si>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</si>
  <si>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</si>
  <si>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</si>
  <si>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</si>
  <si>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</si>
  <si>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</si>
  <si>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</si>
  <si>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</si>
  <si>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</si>
  <si>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</si>
  <si>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</si>
  <si>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</si>
  <si>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</si>
  <si>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</si>
  <si>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</si>
  <si>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</si>
  <si>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</si>
  <si>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</si>
  <si>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</si>
  <si>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</si>
  <si>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</si>
  <si>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</si>
  <si>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</si>
  <si>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</si>
  <si>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</si>
  <si>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</si>
  <si>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</si>
  <si>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</si>
  <si>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</si>
  <si>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</si>
  <si>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</si>
  <si>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</si>
  <si>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</si>
  <si>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</si>
  <si>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</si>
  <si>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</si>
  <si>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</si>
  <si>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</si>
  <si>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</si>
  <si>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</si>
  <si>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</si>
  <si>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</si>
  <si>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</si>
  <si>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</si>
  <si>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</si>
  <si>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</si>
  <si>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</si>
  <si>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</si>
  <si>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</si>
  <si>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</si>
  <si>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</si>
  <si>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</si>
  <si>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</si>
  <si>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</si>
  <si>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</si>
  <si>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</si>
  <si>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</si>
  <si>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</si>
  <si>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</si>
  <si>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</si>
  <si>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</si>
  <si>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</si>
  <si>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</si>
  <si>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</si>
  <si>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</si>
  <si>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</si>
  <si>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</si>
  <si>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</si>
  <si>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</si>
  <si>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</si>
  <si>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</si>
  <si>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</si>
  <si>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</si>
  <si>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</si>
  <si>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</si>
  <si>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</si>
  <si>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</si>
  <si>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</si>
  <si>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</si>
  <si>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</si>
  <si>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</si>
  <si>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</si>
  <si>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</si>
  <si>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</si>
  <si>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</si>
  <si>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</si>
  <si>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</si>
  <si>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</si>
  <si>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</si>
  <si>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</si>
  <si>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</si>
  <si>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</si>
  <si>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</si>
  <si>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</si>
  <si>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</si>
  <si>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</si>
  <si>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</si>
  <si>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</si>
  <si>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</si>
  <si>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</si>
  <si>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</si>
  <si>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</si>
  <si>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</si>
  <si>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</si>
  <si>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</si>
  <si>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</si>
  <si>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</si>
  <si>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</si>
  <si>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</si>
  <si>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</si>
  <si>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</si>
  <si>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</si>
  <si>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</si>
  <si>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</si>
  <si>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</si>
  <si>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</si>
  <si>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</si>
  <si>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</si>
  <si>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</si>
  <si>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</si>
  <si>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</si>
  <si>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</si>
  <si>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</si>
  <si>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</si>
  <si>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</si>
  <si>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</si>
  <si>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</si>
  <si>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</si>
  <si>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</si>
  <si>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</si>
  <si>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</si>
  <si>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</si>
  <si>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</si>
  <si>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</si>
  <si>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</si>
  <si>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</si>
  <si>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</si>
  <si>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</si>
  <si>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</si>
  <si>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</si>
  <si>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</si>
  <si>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</si>
  <si>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</si>
  <si>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</si>
  <si>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</si>
  <si>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</si>
  <si>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</si>
  <si>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</si>
  <si>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</si>
  <si>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</si>
  <si>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</si>
  <si>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</si>
  <si>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</si>
  <si>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</si>
  <si>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</si>
  <si>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</si>
  <si>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</si>
  <si>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</si>
  <si>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</si>
  <si>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</si>
  <si>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</si>
  <si>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</si>
  <si>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</si>
  <si>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</si>
  <si>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</si>
  <si>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</si>
  <si>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</si>
  <si>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</si>
  <si>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</si>
  <si>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</si>
  <si>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</si>
  <si>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</si>
  <si>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</si>
  <si>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</si>
  <si>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</si>
  <si>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</si>
  <si>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</si>
  <si>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</si>
  <si>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</si>
  <si>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</si>
  <si>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</si>
  <si>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</si>
  <si>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</si>
  <si>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</si>
  <si>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</si>
  <si>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</si>
  <si>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</si>
  <si>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</si>
  <si>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</si>
  <si>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</si>
  <si>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</si>
  <si>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</si>
  <si>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</si>
  <si>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</si>
  <si>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</si>
  <si>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</si>
  <si>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</si>
  <si>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</si>
  <si>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</si>
  <si>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</si>
  <si>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</si>
  <si>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</si>
  <si>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</si>
  <si>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</si>
  <si>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</si>
  <si>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</si>
  <si>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</si>
  <si>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</si>
  <si>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</si>
  <si>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</si>
  <si>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</si>
  <si>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</si>
  <si>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</si>
  <si>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</si>
  <si>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</si>
  <si>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</si>
  <si>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</si>
  <si>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</si>
  <si>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</si>
  <si>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</si>
  <si>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</si>
  <si>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</si>
  <si>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</si>
  <si>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</si>
  <si>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</si>
  <si>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</si>
  <si>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</si>
  <si>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</si>
  <si>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</si>
  <si>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</si>
  <si>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</si>
  <si>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</si>
  <si>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</si>
  <si>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</si>
  <si>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</si>
  <si>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</si>
  <si>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</si>
  <si>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</si>
  <si>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</si>
  <si>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</si>
  <si>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</si>
  <si>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</si>
  <si>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</si>
  <si>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</si>
  <si>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</si>
  <si>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</si>
  <si>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</si>
  <si>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</si>
  <si>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</si>
  <si>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</si>
  <si>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</si>
  <si>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</si>
  <si>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</si>
  <si>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</si>
  <si>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</si>
  <si>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</si>
  <si>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</si>
  <si>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</si>
  <si>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</si>
  <si>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</si>
  <si>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</si>
  <si>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</si>
  <si>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</si>
  <si>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</si>
  <si>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</si>
  <si>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</si>
  <si>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</si>
  <si>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</si>
  <si>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</si>
  <si>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</si>
  <si>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</si>
  <si>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</si>
  <si>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</si>
  <si>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</si>
  <si>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</si>
  <si>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</si>
  <si>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</si>
  <si>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</si>
  <si>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</si>
  <si>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</si>
  <si>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</si>
  <si>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</si>
  <si>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</si>
  <si>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</si>
  <si>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</si>
  <si>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</si>
  <si>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</si>
  <si>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</si>
  <si>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</si>
  <si>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</si>
  <si>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</si>
  <si>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</si>
  <si>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</si>
  <si>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</si>
  <si>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</si>
  <si>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</si>
  <si>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</si>
  <si>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</si>
  <si>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</si>
  <si>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</si>
  <si>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</si>
  <si>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</si>
  <si>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</si>
  <si>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</si>
  <si>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</si>
  <si>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</si>
  <si>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</si>
  <si>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</si>
  <si>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</si>
  <si>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</si>
  <si>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</si>
  <si>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</si>
  <si>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</si>
  <si>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</si>
  <si>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</si>
  <si>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</si>
  <si>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</si>
  <si>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</si>
  <si>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</si>
  <si>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</si>
  <si>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</si>
  <si>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</si>
  <si>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</si>
  <si>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</si>
  <si>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</si>
  <si>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</si>
  <si>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</si>
  <si>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</si>
  <si>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</si>
  <si>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</si>
  <si>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</si>
  <si>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</si>
  <si>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</si>
  <si>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</si>
  <si>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</si>
  <si>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</si>
  <si>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</si>
  <si>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</si>
  <si>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</si>
  <si>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</si>
  <si>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</si>
  <si>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</si>
  <si>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</si>
  <si>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</si>
  <si>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</si>
  <si>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</si>
  <si>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</si>
  <si>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</si>
  <si>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</si>
  <si>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</si>
  <si>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</si>
  <si>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</si>
  <si>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</si>
  <si>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</si>
  <si>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</si>
  <si>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</si>
  <si>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</si>
  <si>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</si>
  <si>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</si>
  <si>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</si>
  <si>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</si>
  <si>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</si>
  <si>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</si>
  <si>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</si>
  <si>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</si>
  <si>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</si>
  <si>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</si>
  <si>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</si>
  <si>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</si>
  <si>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</si>
  <si>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</si>
  <si>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</si>
  <si>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</si>
  <si>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</si>
  <si>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</si>
  <si>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</si>
  <si>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</si>
  <si>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</si>
  <si>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</si>
  <si>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</si>
  <si>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</si>
  <si>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</si>
  <si>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</si>
  <si>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</si>
  <si>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</si>
  <si>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</si>
  <si>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</si>
  <si>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</si>
  <si>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</si>
  <si>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</si>
  <si>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</si>
  <si>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</si>
  <si>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</si>
  <si>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</si>
  <si>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</si>
  <si>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</si>
  <si>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</si>
  <si>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</si>
  <si>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</si>
  <si>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</si>
  <si>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</si>
  <si>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</si>
  <si>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</si>
  <si>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</si>
  <si>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</si>
  <si>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</si>
  <si>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</si>
  <si>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</si>
  <si>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</si>
  <si>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</si>
  <si>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</si>
  <si>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</si>
  <si>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</si>
  <si>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</si>
  <si>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</si>
  <si>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</si>
  <si>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</si>
  <si>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</si>
  <si>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</si>
  <si>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</si>
  <si>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</si>
  <si>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</si>
  <si>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</si>
  <si>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</si>
  <si>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</si>
  <si>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</si>
  <si>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</si>
  <si>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</si>
  <si>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</si>
  <si>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</si>
  <si>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</si>
  <si>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</si>
  <si>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</si>
  <si>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</si>
  <si>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</si>
  <si>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</si>
  <si>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</si>
  <si>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</si>
  <si>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</si>
  <si>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</si>
  <si>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</si>
  <si>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</si>
  <si>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</si>
  <si>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</si>
  <si>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</si>
  <si>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</si>
  <si>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</si>
  <si>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</si>
  <si>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</si>
  <si>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</si>
  <si>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</si>
  <si>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</si>
  <si>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</si>
  <si>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</si>
  <si>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</si>
  <si>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</si>
  <si>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</si>
  <si>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</si>
  <si>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</si>
  <si>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</si>
  <si>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</si>
  <si>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</si>
  <si>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</si>
  <si>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</si>
  <si>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</si>
  <si>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</si>
  <si>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</si>
  <si>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</si>
  <si>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</si>
  <si>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</si>
  <si>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</si>
  <si>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</si>
  <si>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</si>
  <si>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</si>
  <si>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</si>
  <si>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</si>
  <si>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</si>
  <si>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</si>
  <si>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</si>
  <si>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</si>
  <si>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</si>
  <si>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</si>
  <si>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</si>
  <si>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</si>
  <si>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</si>
  <si>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</si>
  <si>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</si>
  <si>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</si>
  <si>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</si>
  <si>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</si>
  <si>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</si>
  <si>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</si>
  <si>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</si>
  <si>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</si>
  <si>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</si>
  <si>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</si>
  <si>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</si>
  <si>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</si>
  <si>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</si>
  <si>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</si>
  <si>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</si>
  <si>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</si>
  <si>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</si>
  <si>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</si>
  <si>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</si>
  <si>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</si>
  <si>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</si>
  <si>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</si>
  <si>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</si>
  <si>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</si>
  <si>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</si>
  <si>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</si>
  <si>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</si>
  <si>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</si>
  <si>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</si>
  <si>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</si>
  <si>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</si>
  <si>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</si>
  <si>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</si>
  <si>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</si>
  <si>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</si>
  <si>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</si>
  <si>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</si>
  <si>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</si>
  <si>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</si>
  <si>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</si>
  <si>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</si>
  <si>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</si>
  <si>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</si>
  <si>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</si>
  <si>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</si>
  <si>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</si>
  <si>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</si>
  <si>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</si>
  <si>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</si>
  <si>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</si>
  <si>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</si>
  <si>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</si>
  <si>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</si>
  <si>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</si>
  <si>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</si>
  <si>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</si>
  <si>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</si>
  <si>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</si>
  <si>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</si>
  <si>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</si>
  <si>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</si>
  <si>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</si>
  <si>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</si>
  <si>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</si>
  <si>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</si>
  <si>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</si>
  <si>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</si>
  <si>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</si>
  <si>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</si>
  <si>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</si>
  <si>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</si>
  <si>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</si>
  <si>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</si>
  <si>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</si>
  <si>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</si>
  <si>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</si>
  <si>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</si>
  <si>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</si>
  <si>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</si>
  <si>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</si>
  <si>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</si>
  <si>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</si>
  <si>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</si>
  <si>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</si>
  <si>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</si>
  <si>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</si>
  <si>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</si>
  <si>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</si>
  <si>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</si>
  <si>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</si>
  <si>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</si>
  <si>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</si>
  <si>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</si>
  <si>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</si>
  <si>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</si>
  <si>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</si>
  <si>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</si>
  <si>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</si>
  <si>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</si>
  <si>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</si>
  <si>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</si>
  <si>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</si>
  <si>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</si>
  <si>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</si>
  <si>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</si>
  <si>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</si>
  <si>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</si>
  <si>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</si>
  <si>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</si>
  <si>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</si>
  <si>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</si>
  <si>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</si>
  <si>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</si>
  <si>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</si>
  <si>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</si>
  <si>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</si>
  <si>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</si>
  <si>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</si>
  <si>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</si>
  <si>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</si>
  <si>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</si>
  <si>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</si>
  <si>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</si>
  <si>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</si>
  <si>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</si>
  <si>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</si>
  <si>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</si>
  <si>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</si>
  <si>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</si>
  <si>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</si>
  <si>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</si>
  <si>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</si>
  <si>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</si>
  <si>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</si>
  <si>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</si>
  <si>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</si>
  <si>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</si>
  <si>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</si>
  <si>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</si>
  <si>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</si>
  <si>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</si>
  <si>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</si>
  <si>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</si>
  <si>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</si>
  <si>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</si>
  <si>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</si>
  <si>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</si>
  <si>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</si>
  <si>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</si>
  <si>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</si>
  <si>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</si>
  <si>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</si>
  <si>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</si>
  <si>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</si>
  <si>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</si>
  <si>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</si>
  <si>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</si>
  <si>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</si>
  <si>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</si>
  <si>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</si>
  <si>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</si>
  <si>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</si>
  <si>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</si>
  <si>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</si>
  <si>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</si>
  <si>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</si>
  <si>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</si>
  <si>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</si>
  <si>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</si>
  <si>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</si>
  <si>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</si>
  <si>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</si>
  <si>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</si>
  <si>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</si>
  <si>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</si>
  <si>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</si>
  <si>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</si>
  <si>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</si>
  <si>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</si>
  <si>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</si>
  <si>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</si>
  <si>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</si>
  <si>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</si>
  <si>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</si>
  <si>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</si>
  <si>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</si>
  <si>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</si>
  <si>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</si>
  <si>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</si>
  <si>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</si>
  <si>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</si>
  <si>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</si>
  <si>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</si>
  <si>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</si>
  <si>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</si>
  <si>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</si>
  <si>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</si>
  <si>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</si>
  <si>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</si>
  <si>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</si>
  <si>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</si>
  <si>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</si>
  <si>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</si>
  <si>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</si>
  <si>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</si>
  <si>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</si>
  <si>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</si>
  <si>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</si>
  <si>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</si>
  <si>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</si>
  <si>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</si>
  <si>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</si>
  <si>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</si>
  <si>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</si>
  <si>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</si>
  <si>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</si>
  <si>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</si>
  <si>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</si>
  <si>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</si>
  <si>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</si>
  <si>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</si>
  <si>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</si>
  <si>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</si>
  <si>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</si>
  <si>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</si>
  <si>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</si>
  <si>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</si>
  <si>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</si>
  <si>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</si>
  <si>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</si>
  <si>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</si>
  <si>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</si>
  <si>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</si>
  <si>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</si>
  <si>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</si>
  <si>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</si>
  <si>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</si>
  <si>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</si>
  <si>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</si>
  <si>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</si>
  <si>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</si>
  <si>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</si>
  <si>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</si>
  <si>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</si>
  <si>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</si>
  <si>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</si>
  <si>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</si>
  <si>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</si>
  <si>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</si>
  <si>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</si>
  <si>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</si>
  <si>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</si>
  <si>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</si>
  <si>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</si>
  <si>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</si>
  <si>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</si>
  <si>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</si>
  <si>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</si>
  <si>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</si>
  <si>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</si>
  <si>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</si>
  <si>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</si>
  <si>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</si>
  <si>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</si>
  <si>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</si>
  <si>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</si>
  <si>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</si>
  <si>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</si>
  <si>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</si>
  <si>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</si>
  <si>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</si>
  <si>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</si>
  <si>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</si>
  <si>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</si>
  <si>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</si>
  <si>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</si>
  <si>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</si>
  <si>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</si>
  <si>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</si>
  <si>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</si>
  <si>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</si>
  <si>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</si>
  <si>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</si>
  <si>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</si>
  <si>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</si>
  <si>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</si>
  <si>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</si>
  <si>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</si>
  <si>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</si>
  <si>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</si>
  <si>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</si>
  <si>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</si>
  <si>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</si>
  <si>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</si>
  <si>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</si>
  <si>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</si>
  <si>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</si>
  <si>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</si>
  <si>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</si>
  <si>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</si>
  <si>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</si>
  <si>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</si>
  <si>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</si>
  <si>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</si>
  <si>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</si>
  <si>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</si>
  <si>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</si>
  <si>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</si>
  <si>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</si>
  <si>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</si>
  <si>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</si>
  <si>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</si>
  <si>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</si>
  <si>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</si>
  <si>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</si>
  <si>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</si>
  <si>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</si>
  <si>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</si>
  <si>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</si>
  <si>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</si>
  <si>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</si>
  <si>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</si>
  <si>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</si>
  <si>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</si>
  <si>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</si>
  <si>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</si>
  <si>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</si>
  <si>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</si>
  <si>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</si>
  <si>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</si>
  <si>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</si>
  <si>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</si>
  <si>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</si>
  <si>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</si>
  <si>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</si>
  <si>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</si>
  <si>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</si>
  <si>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</si>
  <si>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</si>
  <si>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</si>
  <si>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</si>
  <si>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</si>
  <si>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</si>
  <si>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</si>
  <si>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</si>
  <si>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</si>
  <si>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</si>
  <si>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</si>
  <si>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</si>
  <si>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</si>
  <si>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</si>
  <si>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</si>
  <si>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</si>
  <si>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</si>
  <si>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</si>
  <si>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</si>
  <si>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</si>
  <si>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</si>
  <si>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</si>
  <si>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</si>
  <si>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</si>
  <si>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</si>
  <si>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</si>
  <si>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</si>
  <si>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</si>
  <si>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</si>
  <si>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</si>
  <si>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</si>
  <si>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</si>
  <si>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</si>
  <si>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</si>
  <si>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</si>
  <si>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</si>
  <si>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</si>
  <si>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</si>
  <si>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</si>
  <si>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</si>
  <si>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</si>
  <si>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</si>
  <si>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</si>
  <si>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</si>
  <si>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</si>
  <si>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</si>
  <si>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</si>
  <si>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</si>
  <si>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</si>
  <si>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</si>
  <si>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</si>
  <si>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</si>
  <si>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</si>
  <si>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</si>
  <si>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</si>
  <si>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</si>
  <si>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</si>
  <si>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</si>
  <si>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</si>
  <si>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</si>
  <si>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</si>
  <si>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</si>
  <si>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</si>
  <si>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</si>
  <si>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</si>
  <si>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</si>
  <si>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</si>
  <si>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</si>
  <si>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</si>
  <si>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</si>
  <si>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</si>
  <si>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</si>
  <si>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</si>
  <si>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</si>
  <si>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</si>
  <si>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</si>
  <si>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</si>
  <si>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</si>
  <si>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</si>
  <si>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</si>
  <si>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</si>
  <si>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</si>
  <si>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</si>
  <si>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</si>
  <si>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</si>
  <si>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</si>
  <si>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</si>
  <si>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</si>
  <si>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</si>
  <si>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</si>
  <si>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</si>
  <si>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</si>
  <si>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</si>
  <si>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</si>
  <si>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</si>
  <si>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</si>
  <si>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</si>
  <si>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</si>
  <si>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</si>
  <si>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</si>
  <si>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</si>
  <si>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</si>
  <si>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</si>
  <si>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</si>
  <si>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</si>
  <si>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</si>
  <si>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</si>
  <si>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</si>
  <si>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</si>
  <si>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</si>
  <si>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</si>
  <si>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</si>
  <si>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</si>
  <si>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</si>
  <si>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</si>
  <si>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</si>
  <si>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</si>
  <si>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</si>
  <si>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</si>
  <si>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</si>
  <si>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</si>
  <si>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</si>
  <si>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</si>
  <si>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</si>
  <si>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</si>
  <si>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</si>
  <si>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</si>
  <si>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</si>
  <si>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</si>
  <si>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</si>
  <si>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</si>
  <si>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</si>
  <si>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</si>
  <si>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</si>
  <si>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</si>
  <si>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</si>
  <si>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</si>
  <si>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</si>
  <si>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</si>
  <si>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</si>
  <si>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</si>
  <si>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</si>
  <si>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</si>
  <si>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</si>
  <si>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</si>
  <si>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</si>
  <si>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</si>
  <si>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</si>
  <si>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</si>
  <si>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</si>
  <si>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</si>
  <si>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</si>
  <si>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</si>
  <si>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</si>
  <si>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</si>
  <si>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</si>
  <si>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</si>
  <si>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</si>
  <si>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</si>
  <si>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</si>
  <si>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</si>
  <si>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</si>
  <si>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</si>
  <si>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</si>
  <si>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</si>
  <si>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</si>
  <si>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</si>
  <si>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</si>
  <si>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</si>
  <si>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</si>
  <si>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</si>
  <si>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</si>
  <si>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</si>
  <si>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</si>
  <si>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</si>
  <si>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</si>
  <si>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</si>
  <si>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</si>
  <si>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</si>
  <si>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</si>
  <si>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</si>
  <si>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</si>
  <si>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</si>
  <si>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</si>
  <si>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</si>
  <si>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</si>
  <si>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</si>
  <si>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</si>
  <si>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</si>
  <si>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</si>
  <si>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</si>
  <si>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</si>
  <si>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</si>
  <si>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</si>
  <si>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</si>
  <si>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</si>
  <si>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</si>
  <si>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</si>
  <si>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</si>
  <si>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</si>
  <si>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</si>
  <si>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</si>
  <si>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</si>
  <si>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</si>
  <si>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</si>
  <si>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</si>
  <si>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</si>
  <si>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</si>
  <si>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</si>
  <si>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</si>
  <si>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</si>
  <si>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</si>
  <si>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</si>
  <si>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</si>
  <si>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</si>
  <si>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</si>
  <si>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</si>
  <si>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</si>
  <si>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</si>
  <si>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</si>
  <si>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</si>
  <si>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</si>
  <si>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</si>
  <si>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</si>
  <si>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</si>
  <si>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</si>
  <si>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</si>
  <si>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</si>
  <si>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</si>
  <si>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</si>
  <si>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</si>
  <si>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</si>
  <si>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</si>
  <si>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</si>
  <si>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</si>
  <si>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</si>
  <si>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</si>
  <si>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</si>
  <si>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</si>
  <si>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</si>
  <si>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</si>
  <si>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</si>
  <si>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</si>
  <si>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</si>
  <si>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</si>
  <si>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</si>
  <si>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</si>
  <si>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</si>
  <si>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</si>
  <si>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</si>
  <si>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</si>
  <si>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</si>
  <si>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</si>
  <si>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</si>
  <si>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</si>
  <si>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</si>
  <si>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</si>
  <si>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</si>
  <si>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</si>
  <si>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</si>
  <si>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</si>
  <si>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</si>
  <si>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</si>
  <si>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</si>
  <si>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</si>
  <si>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</si>
  <si>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</si>
  <si>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</si>
  <si>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</si>
  <si>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</si>
  <si>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</si>
  <si>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</si>
  <si>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</si>
  <si>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</si>
  <si>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</si>
  <si>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</si>
  <si>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</si>
  <si>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</si>
  <si>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</si>
  <si>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</si>
  <si>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</si>
  <si>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</si>
  <si>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</si>
  <si>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</si>
  <si>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</si>
  <si>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</si>
  <si>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</si>
  <si>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</si>
  <si>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</si>
  <si>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</si>
  <si>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</si>
  <si>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</si>
  <si>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</si>
  <si>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</si>
  <si>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</si>
  <si>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</si>
  <si>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</si>
  <si>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</si>
  <si>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</si>
  <si>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</si>
  <si>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</si>
  <si>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</si>
  <si>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</si>
  <si>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</si>
  <si>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</si>
  <si>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</si>
  <si>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</si>
  <si>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</si>
  <si>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</si>
  <si>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</si>
  <si>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</si>
  <si>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</si>
  <si>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</si>
  <si>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</si>
  <si>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</si>
  <si>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</si>
  <si>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</si>
  <si>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</si>
  <si>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</si>
  <si>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</si>
  <si>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</si>
  <si>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</si>
  <si>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</si>
  <si>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</si>
  <si>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</si>
  <si>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</si>
  <si>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</si>
  <si>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</si>
  <si>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</si>
  <si>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</si>
  <si>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</si>
  <si>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</si>
  <si>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</si>
  <si>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</si>
  <si>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</si>
  <si>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</si>
  <si>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</si>
  <si>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</si>
  <si>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</si>
  <si>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</si>
  <si>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</si>
  <si>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</si>
  <si>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</si>
  <si>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</si>
  <si>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</si>
  <si>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</si>
  <si>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</si>
  <si>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</si>
  <si>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</si>
  <si>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</si>
  <si>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</si>
  <si>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</si>
  <si>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</si>
  <si>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</si>
  <si>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</si>
  <si>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</si>
  <si>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</si>
  <si>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</si>
  <si>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</si>
  <si>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</si>
  <si>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</si>
  <si>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</si>
  <si>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</si>
  <si>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</si>
  <si>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</si>
  <si>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</si>
  <si>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</si>
  <si>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</si>
  <si>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</si>
  <si>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</si>
  <si>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</si>
  <si>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</si>
  <si>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</si>
  <si>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</si>
  <si>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</si>
  <si>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</si>
  <si>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</si>
  <si>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</si>
  <si>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</si>
  <si>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</si>
  <si>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</si>
  <si>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</si>
  <si>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</si>
  <si>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</si>
  <si>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</si>
  <si>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</si>
  <si>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</si>
  <si>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</si>
  <si>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</si>
  <si>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</si>
  <si>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</si>
  <si>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</si>
  <si>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</si>
  <si>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</si>
  <si>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</si>
  <si>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</si>
  <si>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</si>
  <si>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</si>
  <si>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</si>
  <si>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</si>
  <si>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</si>
  <si>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</si>
  <si>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</si>
  <si>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</si>
  <si>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</si>
  <si>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</si>
  <si>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</si>
  <si>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</si>
  <si>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</si>
  <si>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</si>
  <si>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</si>
  <si>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</si>
  <si>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</si>
  <si>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</si>
  <si>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</si>
  <si>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</si>
  <si>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</si>
  <si>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</si>
  <si>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</si>
  <si>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</si>
  <si>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</si>
  <si>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</si>
  <si>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</si>
  <si>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</si>
  <si>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</si>
  <si>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</si>
  <si>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</si>
  <si>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</si>
  <si>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</si>
  <si>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</si>
  <si>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</si>
  <si>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</si>
  <si>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</si>
  <si>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</si>
  <si>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</si>
  <si>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</si>
  <si>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</si>
  <si>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</si>
  <si>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</si>
  <si>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</si>
  <si>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</si>
  <si>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</si>
  <si>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</si>
  <si>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</si>
  <si>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</si>
  <si>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</si>
  <si>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</si>
  <si>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</si>
  <si>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</si>
  <si>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</si>
  <si>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</si>
  <si>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</si>
  <si>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</si>
  <si>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</si>
  <si>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</si>
  <si>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</si>
  <si>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</si>
  <si>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</si>
  <si>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</si>
  <si>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</si>
  <si>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</si>
  <si>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</si>
  <si>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</si>
  <si>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</si>
  <si>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</si>
  <si>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</si>
  <si>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</si>
  <si>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</si>
  <si>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</si>
  <si>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</si>
  <si>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</si>
  <si>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</si>
  <si>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</si>
  <si>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</si>
  <si>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</si>
  <si>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</si>
  <si>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</si>
  <si>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</si>
  <si>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</si>
  <si>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</si>
  <si>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</si>
  <si>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</si>
  <si>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</si>
  <si>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</si>
  <si>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</si>
  <si>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</si>
  <si>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</si>
  <si>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</si>
  <si>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</si>
  <si>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</si>
  <si>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</si>
  <si>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</si>
  <si>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</si>
  <si>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</si>
  <si>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</si>
  <si>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</si>
  <si>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</si>
  <si>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</si>
  <si>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</si>
  <si>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</si>
  <si>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</si>
  <si>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</si>
  <si>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</si>
  <si>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</si>
  <si>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</si>
  <si>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</si>
  <si>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</si>
  <si>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</si>
  <si>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</si>
  <si>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</si>
  <si>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</si>
  <si>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</si>
  <si>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</si>
  <si>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</si>
  <si>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</si>
  <si>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</si>
  <si>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</si>
  <si>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</si>
  <si>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</si>
  <si>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</si>
  <si>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</si>
  <si>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</si>
  <si>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</si>
  <si>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</si>
  <si>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</si>
  <si>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</si>
  <si>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</si>
  <si>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</si>
  <si>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</si>
  <si>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</si>
  <si>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</si>
  <si>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</si>
  <si>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</si>
  <si>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</si>
  <si>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</si>
  <si>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</si>
  <si>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</si>
  <si>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</si>
  <si>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</si>
  <si>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</si>
  <si>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</si>
  <si>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</si>
  <si>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</si>
  <si>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</si>
  <si>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</si>
  <si>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</si>
  <si>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</si>
  <si>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</si>
  <si>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</si>
  <si>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</si>
  <si>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</si>
  <si>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</si>
  <si>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</si>
  <si>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</si>
  <si>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</si>
  <si>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</si>
  <si>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</si>
  <si>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</si>
  <si>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</si>
  <si>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</si>
  <si>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</si>
  <si>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</si>
  <si>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</si>
  <si>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</si>
  <si>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</si>
  <si>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</si>
  <si>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</si>
  <si>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</si>
  <si>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</si>
  <si>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</si>
  <si>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</si>
  <si>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</si>
  <si>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</si>
  <si>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</si>
  <si>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</si>
  <si>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</si>
  <si>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</si>
  <si>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</si>
  <si>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</si>
  <si>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</si>
  <si>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</si>
  <si>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</si>
  <si>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</si>
  <si>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</si>
  <si>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</si>
  <si>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</si>
  <si>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</si>
  <si>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</si>
  <si>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</si>
  <si>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</si>
  <si>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</si>
  <si>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</si>
  <si>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</si>
  <si>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</si>
  <si>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</si>
  <si>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</si>
  <si>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</si>
  <si>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</si>
  <si>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</si>
  <si>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</si>
  <si>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</si>
  <si>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</si>
  <si>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</si>
  <si>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</si>
  <si>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</si>
  <si>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</si>
  <si>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</si>
  <si>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</si>
  <si>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</si>
  <si>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</si>
  <si>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</si>
  <si>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</si>
  <si>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</si>
  <si>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</si>
  <si>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</si>
  <si>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</si>
  <si>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</si>
  <si>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</si>
  <si>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</si>
  <si>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</si>
  <si>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</si>
  <si>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</si>
  <si>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</si>
  <si>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</si>
  <si>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</si>
  <si>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</si>
  <si>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</si>
  <si>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</si>
  <si>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</si>
  <si>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</si>
  <si>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</si>
  <si>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</si>
  <si>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</si>
  <si>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</si>
  <si>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</si>
  <si>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</si>
  <si>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</si>
  <si>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</si>
  <si>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</si>
  <si>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</si>
  <si>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</si>
  <si>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</si>
  <si>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</si>
  <si>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</si>
  <si>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</si>
  <si>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</si>
  <si>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</si>
  <si>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</si>
  <si>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</si>
  <si>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</si>
  <si>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</si>
  <si>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</si>
  <si>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</si>
  <si>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</si>
  <si>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</si>
  <si>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</si>
  <si>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</si>
  <si>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</si>
  <si>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</si>
  <si>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</si>
  <si>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</si>
  <si>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</si>
  <si>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</si>
  <si>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</si>
  <si>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</si>
  <si>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</si>
  <si>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</si>
  <si>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</si>
  <si>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</si>
  <si>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</si>
  <si>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</si>
  <si>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</si>
  <si>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</si>
  <si>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</si>
  <si>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</si>
  <si>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</si>
  <si>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</si>
  <si>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</si>
  <si>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</si>
  <si>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</si>
  <si>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</si>
  <si>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</si>
  <si>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</si>
  <si>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</si>
  <si>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</si>
  <si>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</si>
  <si>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</si>
  <si>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</si>
  <si>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</si>
  <si>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</si>
  <si>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</si>
  <si>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</si>
  <si>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</si>
  <si>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</si>
  <si>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</si>
  <si>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</si>
  <si>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</si>
  <si>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</si>
  <si>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</si>
  <si>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</si>
  <si>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</si>
  <si>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</si>
  <si>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</si>
  <si>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</si>
  <si>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</si>
  <si>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</si>
  <si>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</si>
  <si>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</si>
  <si>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</si>
  <si>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</si>
  <si>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</si>
  <si>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</si>
  <si>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</si>
  <si>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</si>
  <si>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</si>
  <si>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</si>
  <si>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</si>
  <si>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</si>
  <si>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</si>
  <si>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</si>
  <si>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</si>
  <si>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</si>
  <si>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</si>
  <si>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</si>
  <si>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</si>
  <si>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</si>
  <si>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</si>
  <si>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</si>
  <si>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</si>
  <si>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</si>
  <si>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</si>
  <si>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</si>
  <si>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</si>
  <si>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</si>
  <si>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</si>
  <si>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</si>
  <si>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</si>
  <si>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</si>
  <si>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</si>
  <si>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</si>
  <si>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</si>
  <si>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</si>
  <si>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</si>
  <si>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</si>
  <si>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</si>
  <si>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</si>
  <si>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</si>
  <si>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</si>
  <si>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</si>
  <si>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</si>
  <si>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</si>
  <si>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</si>
  <si>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</si>
  <si>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</si>
  <si>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</si>
  <si>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</si>
  <si>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</si>
  <si>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</si>
  <si>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</si>
  <si>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</si>
  <si>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</si>
  <si>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</si>
  <si>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</si>
  <si>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</si>
  <si>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</si>
  <si>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</si>
  <si>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</si>
  <si>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</si>
  <si>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</si>
  <si>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</si>
  <si>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</si>
  <si>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</si>
  <si>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</si>
  <si>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</si>
  <si>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</si>
  <si>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</si>
  <si>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</si>
  <si>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</si>
  <si>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</si>
  <si>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</si>
  <si>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</si>
  <si>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</si>
  <si>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</si>
  <si>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</si>
  <si>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</si>
  <si>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</si>
  <si>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</si>
  <si>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</si>
  <si>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</si>
  <si>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</si>
  <si>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</si>
  <si>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</si>
  <si>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</si>
  <si>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</si>
  <si>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</si>
  <si>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</si>
  <si>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</si>
  <si>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</si>
  <si>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</si>
  <si>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</si>
  <si>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</si>
  <si>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</si>
  <si>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</si>
  <si>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</si>
  <si>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</si>
  <si>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</si>
  <si>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</si>
  <si>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</si>
  <si>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</si>
  <si>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</si>
  <si>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</si>
  <si>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</si>
  <si>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</si>
  <si>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</si>
  <si>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</si>
  <si>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</si>
  <si>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</si>
  <si>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</si>
  <si>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</si>
  <si>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</si>
  <si>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</si>
  <si>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</si>
  <si>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</si>
  <si>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</si>
  <si>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</si>
  <si>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</si>
  <si>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</si>
  <si>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</si>
  <si>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</si>
  <si>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</si>
  <si>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</si>
  <si>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</si>
  <si>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</si>
  <si>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</si>
  <si>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</si>
  <si>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</si>
  <si>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</si>
  <si>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</si>
  <si>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</si>
  <si>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</si>
  <si>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</si>
  <si>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</si>
  <si>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</si>
  <si>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</si>
  <si>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</si>
  <si>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</si>
  <si>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</si>
  <si>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</si>
  <si>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</si>
  <si>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</si>
  <si>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</si>
  <si>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</si>
  <si>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</si>
  <si>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</si>
  <si>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</si>
  <si>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</si>
  <si>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</si>
  <si>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</si>
  <si>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</si>
  <si>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</si>
  <si>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</si>
  <si>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</si>
  <si>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</si>
  <si>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</si>
  <si>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</si>
  <si>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</si>
  <si>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</si>
  <si>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</si>
  <si>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</si>
  <si>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</si>
  <si>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</si>
  <si>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</si>
  <si>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</si>
  <si>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</si>
  <si>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</si>
  <si>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</si>
  <si>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</si>
  <si>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</si>
  <si>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</si>
  <si>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</si>
  <si>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</si>
  <si>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</si>
  <si>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</si>
  <si>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</si>
  <si>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</si>
  <si>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</si>
  <si>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</si>
  <si>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</si>
  <si>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</si>
  <si>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</si>
  <si>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</si>
  <si>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</si>
  <si>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</si>
  <si>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</si>
  <si>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</si>
  <si>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</si>
  <si>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</si>
  <si>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</si>
  <si>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</si>
  <si>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</si>
  <si>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</si>
  <si>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</si>
  <si>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</si>
  <si>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</si>
  <si>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</si>
  <si>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</si>
  <si>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</si>
  <si>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</si>
  <si>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</si>
  <si>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</si>
  <si>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</si>
  <si>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</si>
  <si>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</si>
  <si>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</si>
  <si>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</si>
  <si>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</si>
  <si>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</si>
  <si>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</si>
  <si>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</si>
  <si>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</si>
  <si>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</si>
  <si>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</si>
  <si>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</si>
  <si>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</si>
  <si>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</si>
  <si>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</si>
  <si>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</si>
  <si>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</si>
  <si>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</si>
  <si>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</si>
  <si>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</si>
  <si>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</si>
  <si>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</si>
  <si>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</si>
  <si>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</si>
  <si>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</si>
  <si>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</si>
  <si>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</si>
  <si>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</si>
  <si>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</si>
  <si>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</si>
  <si>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</si>
  <si>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</si>
  <si>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</si>
  <si>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</si>
  <si>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</si>
  <si>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</si>
  <si>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</si>
  <si>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</si>
  <si>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</si>
  <si>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</si>
  <si>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</si>
  <si>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</si>
  <si>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</si>
  <si>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</si>
  <si>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</si>
  <si>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</si>
  <si>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</si>
  <si>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</si>
  <si>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</si>
  <si>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</si>
  <si>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</si>
  <si>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</si>
  <si>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</si>
  <si>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</si>
  <si>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</si>
  <si>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</si>
  <si>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</si>
  <si>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</si>
  <si>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</si>
  <si>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</si>
  <si>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</si>
  <si>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</si>
  <si>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</si>
  <si>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</si>
  <si>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</si>
  <si>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</si>
  <si>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</si>
  <si>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</si>
  <si>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</si>
  <si>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</si>
  <si>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</si>
  <si>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</si>
  <si>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</si>
  <si>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</si>
  <si>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</si>
  <si>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</si>
  <si>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</si>
  <si>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</si>
  <si>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</si>
  <si>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</si>
  <si>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</si>
  <si>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</si>
  <si>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</si>
  <si>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</si>
  <si>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</si>
  <si>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</si>
  <si>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</si>
  <si>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</si>
  <si>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</si>
  <si>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</si>
  <si>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</si>
  <si>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</si>
  <si>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</si>
  <si>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</si>
  <si>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</si>
  <si>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</si>
  <si>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</si>
  <si>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</si>
  <si>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</si>
  <si>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</si>
  <si>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</si>
  <si>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</si>
  <si>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</si>
  <si>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</si>
  <si>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</si>
  <si>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</si>
  <si>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</si>
  <si>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</si>
  <si>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</si>
  <si>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</si>
  <si>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</si>
  <si>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</si>
  <si>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</si>
  <si>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</si>
  <si>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</si>
  <si>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</si>
  <si>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</si>
  <si>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</si>
  <si>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</si>
  <si>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</si>
  <si>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</si>
  <si>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</si>
  <si>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</si>
  <si>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</si>
  <si>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</si>
  <si>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</si>
  <si>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</si>
  <si>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</si>
  <si>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</si>
  <si>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</si>
  <si>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</si>
  <si>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</si>
  <si>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</si>
  <si>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</si>
  <si>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</si>
  <si>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</si>
  <si>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</si>
  <si>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</si>
  <si>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</si>
  <si>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</si>
  <si>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</si>
  <si>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</si>
  <si>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</si>
  <si>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</si>
  <si>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</si>
  <si>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</si>
  <si>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</si>
  <si>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</si>
  <si>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</si>
  <si>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</si>
  <si>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</si>
  <si>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</si>
  <si>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</si>
  <si>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</si>
  <si>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</si>
  <si>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</si>
  <si>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</si>
  <si>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</si>
  <si>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</si>
  <si>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</si>
  <si>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</si>
  <si>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</si>
  <si>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</si>
  <si>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</si>
  <si>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</si>
  <si>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</si>
  <si>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</si>
  <si>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</si>
  <si>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</si>
  <si>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</si>
  <si>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</si>
  <si>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</si>
  <si>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</si>
  <si>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</si>
  <si>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</si>
  <si>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</si>
  <si>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</si>
  <si>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</si>
  <si>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</si>
  <si>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</si>
  <si>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</si>
  <si>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</si>
  <si>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</si>
  <si>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</si>
  <si>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</si>
  <si>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</si>
  <si>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</si>
  <si>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</si>
  <si>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</si>
  <si>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</si>
  <si>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</si>
  <si>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</si>
  <si>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</si>
  <si>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</si>
  <si>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</si>
  <si>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</si>
  <si>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</si>
  <si>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</si>
  <si>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</si>
  <si>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</si>
  <si>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</si>
  <si>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</si>
  <si>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</si>
  <si>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</si>
  <si>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</si>
  <si>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</si>
  <si>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</si>
  <si>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</si>
  <si>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</si>
  <si>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</si>
  <si>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</si>
  <si>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</si>
  <si>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</si>
  <si>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</si>
  <si>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</si>
  <si>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</si>
  <si>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</si>
  <si>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</si>
  <si>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</si>
  <si>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</si>
  <si>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</si>
  <si>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</si>
  <si>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</si>
  <si>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</si>
  <si>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</si>
  <si>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</si>
  <si>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</si>
  <si>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</si>
  <si>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</si>
  <si>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</si>
  <si>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</si>
  <si>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</si>
  <si>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</si>
  <si>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</si>
  <si>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</si>
  <si>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</si>
  <si>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</si>
  <si>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</si>
  <si>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</si>
  <si>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</si>
  <si>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</si>
  <si>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</si>
  <si>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</si>
  <si>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</si>
  <si>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</si>
  <si>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</si>
  <si>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</si>
  <si>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</si>
  <si>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</si>
  <si>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</si>
  <si>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</si>
  <si>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</si>
  <si>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</si>
  <si>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</si>
  <si>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</si>
  <si>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</si>
  <si>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</si>
  <si>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</si>
  <si>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</si>
  <si>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</si>
  <si>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</si>
  <si>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</si>
  <si>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</si>
  <si>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</si>
  <si>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</si>
  <si>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</si>
  <si>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</si>
  <si>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</si>
  <si>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</si>
  <si>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</si>
  <si>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</si>
  <si>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</si>
  <si>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</si>
  <si>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</si>
  <si>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</si>
  <si>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</si>
  <si>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</si>
  <si>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</si>
  <si>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</si>
  <si>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</si>
  <si>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</si>
  <si>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</si>
  <si>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</si>
  <si>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</si>
  <si>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</si>
  <si>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</si>
  <si>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</si>
  <si>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</si>
  <si>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</si>
  <si>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</si>
  <si>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</si>
  <si>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</si>
  <si>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</si>
  <si>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</si>
  <si>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</si>
  <si>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</si>
  <si>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</si>
  <si>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</si>
  <si>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</si>
  <si>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</si>
  <si>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</si>
  <si>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</si>
  <si>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</si>
  <si>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</si>
  <si>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</si>
  <si>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</si>
  <si>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</si>
  <si>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</si>
  <si>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</si>
  <si>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</si>
  <si>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</si>
  <si>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</si>
  <si>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</si>
  <si>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</si>
  <si>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</si>
  <si>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</si>
  <si>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</si>
  <si>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</si>
  <si>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</si>
  <si>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</si>
  <si>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</si>
  <si>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</si>
  <si>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</si>
  <si>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</si>
  <si>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</si>
  <si>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</si>
  <si>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</si>
  <si>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</si>
  <si>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</si>
  <si>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</si>
  <si>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</si>
  <si>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</si>
  <si>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</si>
  <si>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</si>
  <si>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</si>
  <si>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</si>
  <si>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</si>
  <si>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</si>
  <si>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</si>
  <si>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</si>
  <si>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</si>
  <si>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</si>
  <si>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</si>
  <si>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</si>
  <si>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</si>
  <si>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</si>
  <si>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</si>
  <si>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</si>
  <si>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</si>
  <si>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</si>
  <si>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</si>
  <si>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</si>
  <si>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</si>
  <si>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</si>
  <si>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</si>
  <si>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</si>
  <si>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</si>
  <si>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</si>
  <si>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</si>
  <si>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</si>
  <si>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</si>
  <si>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</si>
  <si>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</si>
  <si>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</si>
  <si>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</si>
  <si>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</si>
  <si>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</si>
  <si>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</si>
  <si>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</si>
  <si>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</si>
  <si>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</si>
  <si>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</si>
  <si>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</si>
  <si>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</si>
  <si>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</si>
  <si>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</si>
  <si>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</si>
  <si>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</si>
  <si>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</si>
  <si>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</si>
  <si>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</si>
  <si>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</si>
  <si>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</si>
  <si>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</si>
  <si>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</si>
  <si>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</si>
  <si>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</si>
  <si>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</si>
  <si>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</si>
  <si>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</si>
  <si>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</si>
  <si>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</si>
  <si>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</si>
  <si>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</si>
  <si>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</si>
  <si>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</si>
  <si>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</si>
  <si>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</si>
  <si>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</si>
  <si>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</si>
  <si>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</si>
  <si>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</si>
  <si>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</si>
  <si>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</si>
  <si>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</si>
  <si>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</si>
  <si>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</si>
  <si>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</si>
  <si>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</si>
  <si>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</si>
  <si>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</si>
  <si>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</si>
  <si>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</si>
  <si>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</si>
  <si>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</si>
  <si>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</si>
  <si>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</si>
  <si>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</si>
  <si>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</si>
  <si>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</si>
  <si>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</si>
  <si>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</si>
  <si>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</si>
  <si>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</si>
  <si>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</si>
  <si>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</si>
  <si>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</si>
  <si>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</si>
  <si>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</si>
  <si>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</si>
  <si>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</si>
  <si>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</si>
  <si>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</si>
  <si>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</si>
  <si>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</si>
  <si>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</si>
  <si>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</si>
  <si>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</si>
  <si>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</si>
  <si>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</si>
  <si>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</si>
  <si>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</si>
  <si>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</si>
  <si>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</si>
  <si>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</si>
  <si>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</si>
  <si>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</si>
  <si>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</si>
  <si>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</si>
  <si>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</si>
  <si>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</si>
  <si>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</si>
  <si>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</si>
  <si>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</si>
  <si>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</si>
  <si>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</si>
  <si>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</si>
  <si>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</si>
  <si>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</si>
  <si>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</si>
  <si>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</si>
  <si>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</si>
  <si>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</si>
  <si>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</si>
  <si>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</si>
  <si>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</si>
  <si>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</si>
  <si>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</si>
  <si>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</si>
  <si>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</si>
  <si>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</si>
  <si>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</si>
  <si>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</si>
  <si>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</si>
  <si>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</si>
  <si>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</si>
  <si>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</si>
  <si>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</si>
  <si>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</si>
  <si>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</si>
  <si>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</si>
  <si>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</si>
  <si>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</si>
  <si>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</si>
  <si>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</si>
  <si>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</si>
  <si>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</si>
  <si>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</si>
  <si>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</si>
  <si>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</si>
  <si>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</si>
  <si>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</si>
  <si>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</si>
  <si>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</si>
  <si>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</si>
  <si>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</si>
  <si>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</si>
  <si>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</si>
  <si>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</si>
  <si>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</si>
  <si>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</si>
  <si>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</si>
  <si>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</si>
  <si>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</si>
  <si>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</si>
  <si>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</si>
  <si>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</si>
  <si>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</si>
  <si>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</si>
  <si>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</si>
  <si>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</si>
  <si>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</si>
  <si>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</si>
  <si>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</si>
  <si>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</si>
  <si>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</si>
  <si>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</si>
  <si>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</si>
  <si>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</si>
  <si>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</si>
  <si>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</si>
  <si>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</si>
  <si>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</si>
  <si>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</si>
  <si>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</si>
  <si>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</si>
  <si>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</si>
  <si>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</si>
  <si>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</si>
  <si>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</si>
  <si>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</si>
  <si>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</si>
  <si>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</si>
  <si>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</si>
  <si>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</si>
  <si>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</si>
  <si>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</si>
  <si>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</si>
  <si>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</si>
  <si>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</si>
  <si>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</si>
  <si>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</si>
  <si>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</si>
  <si>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</si>
  <si>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</si>
  <si>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</si>
  <si>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</si>
  <si>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</si>
  <si>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</si>
  <si>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</si>
  <si>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</si>
  <si>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</si>
  <si>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</si>
  <si>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</si>
  <si>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</si>
  <si>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</si>
  <si>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</si>
  <si>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</si>
  <si>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</si>
  <si>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</si>
  <si>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</si>
  <si>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</si>
  <si>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</si>
  <si>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</si>
  <si>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</si>
  <si>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</si>
  <si>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</si>
  <si>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</si>
  <si>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</si>
  <si>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</si>
  <si>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</si>
  <si>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</si>
  <si>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</si>
  <si>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</si>
  <si>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</si>
  <si>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</si>
  <si>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</si>
  <si>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</si>
  <si>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</si>
  <si>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</si>
  <si>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</si>
  <si>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</si>
  <si>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</si>
  <si>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</si>
  <si>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</si>
  <si>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</si>
  <si>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</si>
  <si>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</si>
  <si>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</si>
  <si>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</si>
  <si>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</si>
  <si>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</si>
  <si>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</si>
  <si>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</si>
  <si>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</si>
  <si>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</si>
  <si>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</si>
  <si>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</si>
  <si>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</si>
  <si>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</si>
  <si>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</si>
  <si>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</si>
  <si>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</si>
  <si>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</si>
  <si>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</si>
  <si>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</si>
  <si>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</si>
  <si>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</si>
  <si>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</si>
  <si>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</si>
  <si>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</si>
  <si>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</si>
  <si>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</si>
  <si>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</si>
  <si>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</si>
  <si>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</si>
  <si>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</si>
  <si>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</si>
  <si>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</si>
  <si>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</si>
  <si>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</si>
  <si>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</si>
  <si>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</si>
  <si>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</si>
  <si>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</si>
  <si>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</si>
  <si>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</si>
  <si>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</si>
  <si>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</si>
  <si>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</si>
  <si>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</si>
  <si>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</si>
  <si>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</si>
  <si>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</si>
  <si>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</si>
  <si>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</si>
  <si>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</si>
  <si>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</si>
  <si>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</si>
  <si>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</si>
  <si>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</si>
  <si>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</si>
  <si>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</si>
  <si>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</si>
  <si>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</si>
  <si>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</si>
  <si>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</si>
  <si>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</si>
  <si>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</si>
  <si>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</si>
  <si>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</si>
  <si>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</si>
  <si>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</si>
  <si>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</si>
  <si>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</si>
  <si>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</si>
  <si>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</si>
  <si>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</si>
  <si>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</si>
  <si>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</si>
  <si>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</si>
  <si>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</si>
  <si>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</si>
  <si>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</si>
  <si>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</si>
  <si>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</si>
  <si>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</si>
  <si>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</si>
  <si>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</si>
  <si>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</si>
  <si>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</si>
  <si>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</si>
  <si>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</si>
  <si>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</si>
  <si>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</si>
  <si>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</si>
  <si>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</si>
  <si>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</si>
  <si>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</si>
  <si>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</si>
  <si>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</si>
  <si>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</si>
  <si>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</si>
  <si>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</si>
  <si>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</si>
  <si>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</si>
  <si>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</si>
  <si>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</si>
  <si>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</si>
  <si>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</si>
  <si>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</si>
  <si>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</si>
  <si>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</si>
  <si>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</si>
  <si>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</si>
  <si>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</si>
  <si>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</si>
  <si>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</si>
  <si>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</si>
  <si>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</si>
  <si>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</si>
  <si>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</si>
  <si>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</si>
  <si>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</si>
  <si>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</si>
  <si>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</si>
  <si>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</si>
  <si>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</si>
  <si>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</si>
  <si>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</si>
  <si>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</si>
  <si>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</si>
  <si>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</si>
  <si>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</si>
  <si>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</si>
  <si>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</si>
  <si>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</si>
  <si>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</si>
  <si>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</si>
  <si>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</si>
  <si>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</si>
  <si>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</si>
  <si>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</si>
  <si>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</si>
  <si>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</si>
  <si>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</si>
  <si>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</si>
  <si>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</si>
  <si>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</si>
  <si>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</si>
  <si>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</si>
  <si>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</si>
  <si>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</si>
  <si>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</si>
  <si>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</si>
  <si>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</si>
  <si>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</si>
  <si>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</si>
  <si>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</si>
  <si>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</si>
  <si>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</si>
  <si>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</si>
  <si>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</si>
  <si>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</si>
  <si>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</si>
  <si>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</si>
  <si>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</si>
  <si>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</si>
  <si>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</si>
  <si>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</si>
  <si>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</si>
  <si>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</si>
  <si>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</si>
  <si>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</si>
  <si>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</si>
  <si>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</si>
  <si>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</si>
  <si>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</si>
  <si>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</si>
  <si>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</si>
  <si>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</si>
  <si>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</si>
  <si>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</si>
  <si>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</si>
  <si>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</si>
  <si>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</si>
  <si>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</si>
  <si>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</si>
  <si>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</si>
  <si>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</si>
  <si>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</si>
  <si>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</si>
  <si>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</si>
  <si>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</si>
  <si>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</si>
  <si>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</si>
  <si>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</si>
  <si>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</si>
  <si>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</si>
  <si>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</si>
  <si>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</si>
  <si>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</si>
  <si>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</si>
  <si>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</si>
  <si>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</si>
  <si>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</si>
  <si>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</si>
  <si>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</si>
  <si>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</si>
  <si>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</si>
  <si>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</si>
  <si>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</si>
  <si>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</si>
  <si>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</si>
  <si>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</si>
  <si>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</si>
  <si>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</si>
  <si>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</si>
  <si>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</si>
  <si>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</si>
  <si>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</si>
  <si>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</si>
  <si>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</si>
  <si>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</si>
  <si>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</si>
  <si>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</si>
  <si>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</si>
  <si>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</si>
  <si>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</si>
  <si>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</si>
  <si>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</si>
  <si>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</si>
  <si>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</si>
  <si>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</si>
  <si>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</si>
  <si>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</si>
  <si>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</si>
  <si>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</si>
  <si>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</si>
  <si>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</si>
  <si>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</si>
  <si>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</si>
  <si>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</si>
  <si>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</si>
  <si>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</si>
  <si>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</si>
  <si>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</si>
  <si>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</si>
  <si>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</si>
  <si>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</si>
  <si>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</si>
  <si>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</si>
  <si>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</si>
  <si>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</si>
  <si>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</si>
  <si>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</si>
  <si>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</si>
  <si>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</si>
  <si>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</si>
  <si>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</si>
  <si>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</si>
  <si>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</si>
  <si>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</si>
  <si>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</si>
  <si>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</si>
  <si>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</si>
  <si>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</si>
  <si>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</si>
  <si>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</si>
  <si>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</si>
  <si>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</si>
  <si>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</si>
  <si>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</si>
  <si>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</si>
  <si>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</si>
  <si>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</si>
  <si>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</si>
  <si>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</si>
  <si>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</si>
  <si>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</si>
  <si>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</si>
  <si>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</si>
  <si>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</si>
  <si>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</si>
  <si>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</si>
  <si>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</si>
  <si>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</si>
  <si>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</si>
  <si>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</si>
  <si>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</si>
  <si>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</si>
  <si>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</si>
  <si>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</si>
  <si>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</si>
  <si>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</si>
  <si>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</si>
  <si>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</si>
  <si>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</si>
  <si>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</si>
  <si>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</si>
  <si>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</si>
  <si>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</si>
  <si>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</si>
  <si>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</si>
  <si>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</si>
  <si>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</si>
  <si>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</si>
  <si>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</si>
  <si>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</si>
  <si>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</si>
  <si>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</si>
  <si>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</si>
  <si>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</si>
  <si>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</si>
  <si>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</si>
  <si>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</si>
  <si>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</si>
  <si>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</si>
  <si>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</si>
  <si>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</si>
  <si>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</si>
  <si>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</si>
  <si>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</si>
  <si>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</si>
  <si>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</si>
  <si>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</si>
  <si>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</si>
  <si>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</si>
  <si>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</si>
  <si>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</si>
  <si>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</si>
  <si>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</si>
  <si>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</si>
  <si>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</si>
  <si>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</si>
  <si>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</si>
  <si>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</si>
  <si>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</si>
  <si>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</si>
  <si>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</si>
  <si>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</si>
  <si>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</si>
  <si>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</si>
  <si>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</si>
  <si>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</si>
  <si>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</si>
  <si>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</si>
  <si>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</si>
  <si>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</si>
  <si>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</si>
  <si>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</si>
  <si>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</si>
  <si>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</si>
  <si>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</si>
  <si>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</si>
  <si>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</si>
  <si>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</si>
  <si>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</si>
  <si>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</si>
  <si>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</si>
  <si>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</si>
  <si>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</si>
  <si>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</si>
  <si>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</si>
  <si>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</si>
  <si>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</si>
  <si>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</si>
  <si>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</si>
  <si>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</si>
  <si>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</si>
  <si>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</si>
  <si>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</si>
  <si>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</si>
  <si>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</si>
  <si>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</si>
  <si>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</si>
  <si>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</si>
  <si>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</si>
  <si>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</si>
  <si>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</si>
  <si>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</si>
  <si>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</si>
  <si>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</si>
  <si>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</si>
  <si>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</si>
  <si>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</si>
  <si>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</si>
  <si>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</si>
  <si>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</si>
  <si>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</si>
  <si>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</si>
  <si>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</si>
  <si>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</si>
  <si>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</si>
  <si>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</si>
  <si>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</si>
  <si>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</si>
  <si>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</si>
  <si>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</si>
  <si>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</si>
  <si>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</si>
  <si>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</si>
  <si>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</si>
  <si>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</si>
  <si>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</si>
  <si>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</si>
  <si>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</si>
  <si>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</si>
  <si>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</si>
  <si>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</si>
  <si>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</si>
  <si>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</si>
  <si>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</si>
  <si>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</si>
  <si>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</si>
  <si>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</si>
  <si>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</si>
  <si>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</si>
  <si>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</si>
  <si>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</si>
  <si>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</si>
  <si>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</si>
  <si>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</si>
  <si>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</si>
  <si>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</si>
  <si>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</si>
  <si>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</si>
  <si>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</si>
  <si>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</si>
  <si>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</si>
  <si>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</si>
  <si>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</si>
  <si>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</si>
  <si>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</si>
  <si>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</si>
  <si>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</si>
  <si>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</si>
  <si>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</si>
  <si>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</si>
  <si>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</si>
  <si>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</si>
  <si>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</si>
  <si>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</si>
  <si>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</si>
  <si>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</si>
  <si>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</si>
  <si>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</si>
  <si>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</si>
  <si>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</si>
  <si>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</si>
  <si>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</si>
  <si>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</si>
  <si>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</si>
  <si>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</si>
  <si>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</si>
  <si>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</si>
  <si>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</si>
  <si>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</si>
  <si>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</si>
  <si>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</si>
  <si>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</si>
  <si>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</si>
  <si>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</si>
  <si>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</si>
  <si>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</si>
  <si>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</si>
  <si>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</si>
  <si>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</si>
  <si>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</si>
  <si>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</si>
  <si>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</si>
  <si>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</si>
  <si>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</si>
  <si>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</si>
  <si>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</si>
  <si>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</si>
  <si>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</si>
  <si>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</si>
  <si>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</si>
  <si>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</si>
  <si>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</si>
  <si>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</si>
  <si>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</si>
  <si>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</si>
  <si>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</si>
  <si>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</si>
  <si>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</si>
  <si>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</si>
  <si>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</si>
  <si>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</si>
  <si>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</si>
  <si>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</si>
  <si>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</si>
  <si>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</si>
  <si>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</si>
  <si>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</si>
  <si>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</si>
  <si>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</si>
  <si>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</si>
  <si>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</si>
  <si>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</si>
  <si>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</si>
  <si>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</si>
  <si>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</si>
  <si>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</si>
  <si>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</si>
  <si>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</si>
  <si>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</si>
  <si>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</si>
  <si>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</si>
  <si>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</si>
  <si>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</si>
  <si>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</si>
  <si>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</si>
  <si>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</si>
  <si>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</si>
  <si>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</si>
  <si>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</si>
  <si>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</si>
  <si>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</si>
  <si>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</si>
  <si>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</si>
  <si>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</si>
  <si>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</si>
  <si>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</si>
  <si>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</si>
  <si>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</si>
  <si>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</si>
  <si>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</si>
  <si>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</si>
  <si>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</si>
  <si>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</si>
  <si>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</si>
  <si>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</si>
  <si>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</si>
  <si>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</si>
  <si>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</si>
  <si>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</si>
  <si>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</si>
  <si>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</si>
  <si>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</si>
  <si>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</si>
  <si>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</si>
  <si>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</si>
  <si>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</si>
  <si>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</si>
  <si>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</si>
  <si>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</si>
  <si>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</si>
  <si>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</si>
  <si>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</si>
  <si>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</si>
  <si>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</si>
  <si>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</si>
  <si>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</si>
  <si>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</si>
  <si>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</si>
  <si>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</si>
  <si>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</si>
  <si>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</si>
  <si>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</si>
  <si>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</si>
  <si>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</si>
  <si>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</si>
  <si>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</si>
  <si>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</si>
  <si>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</si>
  <si>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</si>
  <si>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</si>
  <si>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</si>
  <si>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</si>
  <si>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</si>
  <si>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</si>
  <si>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</si>
  <si>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</si>
  <si>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</si>
  <si>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</si>
  <si>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</si>
  <si>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</si>
  <si>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</si>
  <si>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</si>
  <si>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</si>
  <si>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</si>
  <si>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</si>
  <si>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</si>
  <si>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</si>
  <si>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</si>
  <si>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</si>
  <si>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</si>
  <si>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</si>
  <si>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</si>
  <si>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</si>
  <si>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</si>
  <si>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</si>
  <si>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</si>
  <si>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</si>
  <si>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</si>
  <si>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</si>
  <si>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</si>
  <si>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</si>
  <si>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</si>
  <si>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</si>
  <si>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</si>
  <si>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</si>
  <si>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</si>
  <si>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</si>
  <si>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</si>
  <si>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</si>
  <si>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</si>
  <si>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</si>
  <si>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</si>
  <si>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</si>
  <si>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</si>
  <si>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</si>
  <si>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</si>
  <si>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</si>
  <si>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</si>
  <si>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</si>
  <si>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</si>
  <si>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</si>
  <si>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</si>
  <si>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</si>
  <si>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</si>
  <si>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</si>
  <si>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</si>
  <si>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</si>
  <si>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</si>
  <si>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</si>
  <si>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</si>
  <si>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</si>
  <si>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</si>
  <si>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</si>
  <si>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</si>
  <si>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</si>
  <si>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</si>
  <si>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</si>
  <si>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</si>
  <si>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</si>
  <si>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</si>
  <si>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</si>
  <si>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</si>
  <si>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</si>
  <si>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</si>
  <si>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</si>
  <si>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</si>
  <si>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</si>
  <si>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</si>
  <si>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</si>
  <si>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</si>
  <si>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</si>
  <si>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</si>
  <si>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</si>
  <si>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</si>
  <si>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</si>
  <si>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</si>
  <si>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</si>
  <si>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</si>
  <si>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</si>
  <si>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</si>
  <si>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</si>
  <si>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</si>
  <si>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</si>
  <si>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</si>
  <si>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</si>
  <si>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</si>
  <si>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</si>
  <si>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</si>
  <si>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</si>
  <si>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</si>
  <si>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</si>
  <si>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</si>
  <si>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</si>
  <si>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</si>
  <si>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</si>
  <si>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</si>
  <si>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</si>
  <si>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</si>
  <si>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</si>
  <si>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</si>
  <si>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</si>
  <si>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</si>
  <si>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</si>
  <si>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</si>
  <si>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</si>
  <si>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</si>
  <si>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</si>
  <si>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</si>
  <si>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</si>
  <si>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</si>
  <si>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</si>
  <si>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</si>
  <si>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</si>
  <si>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</si>
  <si>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</si>
  <si>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</si>
  <si>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</si>
  <si>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</si>
  <si>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</si>
  <si>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</si>
  <si>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</si>
  <si>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</si>
  <si>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</si>
  <si>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</si>
  <si>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</si>
  <si>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</si>
  <si>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</si>
  <si>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</si>
  <si>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</si>
  <si>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</si>
  <si>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</si>
  <si>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</si>
  <si>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</si>
  <si>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</si>
  <si>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</si>
  <si>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</si>
  <si>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</si>
  <si>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</si>
  <si>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</si>
  <si>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</si>
  <si>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</si>
  <si>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</si>
  <si>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</si>
  <si>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</si>
  <si>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</si>
  <si>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</si>
  <si>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</si>
  <si>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</si>
  <si>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</si>
  <si>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</si>
  <si>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</si>
  <si>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</si>
  <si>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</si>
  <si>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</si>
  <si>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</si>
  <si>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</si>
  <si>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</si>
  <si>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</si>
  <si>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</si>
  <si>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</si>
  <si>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</si>
  <si>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</si>
  <si>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</si>
  <si>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</si>
  <si>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</si>
  <si>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</si>
  <si>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</si>
  <si>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</si>
  <si>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</si>
  <si>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</si>
  <si>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</si>
  <si>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</si>
  <si>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</si>
  <si>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</si>
  <si>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</si>
  <si>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</si>
  <si>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</si>
  <si>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</si>
  <si>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</si>
  <si>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</si>
  <si>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</si>
  <si>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</si>
  <si>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</si>
  <si>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</si>
  <si>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</si>
  <si>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</si>
  <si>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</si>
  <si>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</si>
  <si>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</si>
  <si>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</si>
  <si>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</si>
  <si>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</si>
  <si>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</si>
  <si>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</si>
  <si>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</si>
  <si>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</si>
  <si>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</si>
  <si>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</si>
  <si>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</si>
  <si>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</si>
  <si>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</si>
  <si>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</si>
  <si>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</si>
  <si>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</si>
  <si>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</si>
  <si>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</si>
  <si>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</si>
  <si>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</si>
  <si>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</si>
  <si>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</si>
  <si>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</si>
  <si>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</si>
  <si>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</si>
  <si>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</si>
  <si>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</si>
  <si>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</si>
  <si>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</si>
  <si>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</si>
  <si>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</si>
  <si>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</si>
  <si>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</si>
  <si>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</si>
  <si>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</si>
  <si>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</si>
  <si>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</si>
  <si>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</si>
  <si>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</si>
  <si>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</si>
  <si>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</si>
  <si>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</si>
  <si>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</si>
  <si>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</si>
  <si>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</si>
  <si>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</si>
  <si>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</si>
  <si>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</si>
  <si>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</si>
  <si>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</si>
  <si>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</si>
  <si>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</si>
  <si>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</si>
  <si>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</si>
  <si>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</si>
  <si>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</si>
  <si>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</si>
  <si>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</si>
  <si>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</si>
  <si>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</si>
  <si>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</si>
  <si>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</si>
  <si>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</si>
  <si>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</si>
  <si>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</si>
  <si>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</si>
  <si>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</si>
  <si>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</si>
  <si>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</si>
  <si>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</si>
  <si>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</si>
  <si>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</si>
  <si>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</si>
  <si>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</si>
  <si>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</si>
  <si>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</si>
  <si>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</si>
  <si>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</si>
  <si>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</si>
  <si>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</si>
  <si>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</si>
  <si>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</si>
  <si>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</si>
  <si>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</si>
  <si>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</si>
  <si>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</si>
  <si>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</si>
  <si>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</si>
  <si>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</si>
  <si>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</si>
  <si>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</si>
  <si>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</si>
  <si>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</si>
  <si>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</si>
  <si>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</si>
  <si>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</si>
  <si>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</si>
  <si>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</si>
  <si>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</si>
  <si>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</si>
  <si>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</si>
  <si>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</si>
  <si>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</si>
  <si>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</si>
  <si>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</si>
  <si>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</si>
  <si>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</si>
  <si>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</si>
  <si>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</si>
  <si>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</si>
  <si>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</si>
  <si>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</si>
  <si>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</si>
  <si>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</si>
  <si>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</si>
  <si>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</si>
  <si>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</si>
  <si>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</si>
  <si>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</si>
  <si>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</si>
  <si>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</si>
  <si>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</si>
  <si>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</si>
  <si>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</si>
  <si>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</si>
  <si>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</si>
  <si>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</si>
  <si>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</si>
  <si>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</si>
  <si>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</si>
  <si>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</si>
  <si>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</si>
  <si>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</si>
  <si>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</si>
  <si>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</si>
  <si>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</si>
  <si>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</si>
  <si>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</si>
  <si>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</si>
  <si>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</si>
  <si>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</si>
  <si>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</si>
  <si>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</si>
  <si>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</si>
  <si>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</si>
  <si>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</si>
  <si>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</si>
  <si>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</si>
  <si>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</si>
  <si>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</si>
  <si>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</si>
  <si>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</si>
  <si>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</si>
  <si>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</si>
  <si>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</si>
  <si>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</si>
  <si>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</si>
  <si>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</si>
  <si>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</si>
  <si>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</si>
  <si>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</si>
  <si>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</si>
  <si>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</si>
  <si>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</si>
  <si>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</si>
  <si>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</si>
  <si>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</si>
  <si>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</si>
  <si>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</si>
  <si>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</si>
  <si>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</si>
  <si>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</si>
  <si>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</si>
  <si>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</si>
  <si>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</si>
  <si>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</si>
  <si>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</si>
  <si>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</si>
  <si>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</si>
  <si>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</si>
  <si>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</si>
  <si>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</si>
  <si>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</si>
  <si>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</si>
  <si>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</si>
  <si>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</si>
  <si>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</si>
  <si>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</si>
  <si>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</si>
  <si>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</si>
  <si>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</si>
  <si>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</si>
  <si>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</si>
  <si>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</si>
  <si>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</si>
  <si>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</si>
  <si>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</si>
  <si>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</si>
  <si>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</si>
  <si>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</si>
  <si>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</si>
  <si>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</si>
  <si>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</si>
  <si>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</si>
  <si>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</si>
  <si>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</si>
  <si>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</si>
  <si>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</si>
  <si>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</si>
  <si>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</si>
  <si>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</si>
  <si>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</si>
  <si>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</si>
  <si>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</si>
  <si>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</si>
  <si>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</si>
  <si>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</si>
  <si>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</si>
  <si>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</si>
  <si>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</si>
  <si>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</si>
  <si>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</si>
  <si>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</si>
  <si>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</si>
  <si>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</si>
  <si>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</si>
  <si>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</si>
  <si>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</si>
  <si>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</si>
  <si>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</si>
  <si>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</si>
  <si>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</si>
  <si>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</si>
  <si>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</si>
  <si>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</si>
  <si>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</si>
  <si>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</si>
  <si>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</si>
  <si>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</si>
  <si>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</si>
  <si>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</si>
  <si>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</si>
  <si>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</si>
  <si>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</si>
  <si>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</si>
  <si>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</si>
  <si>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</si>
  <si>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</si>
  <si>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</si>
  <si>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</si>
  <si>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</si>
  <si>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</si>
  <si>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</si>
  <si>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</si>
  <si>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</si>
  <si>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</si>
  <si>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</si>
  <si>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</si>
  <si>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</si>
  <si>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</si>
  <si>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</si>
  <si>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</si>
  <si>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</si>
  <si>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</si>
  <si>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</si>
  <si>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</si>
  <si>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</si>
  <si>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</si>
  <si>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</si>
  <si>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</si>
  <si>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</si>
  <si>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</si>
  <si>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</si>
  <si>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</si>
  <si>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</si>
  <si>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</si>
  <si>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</si>
  <si>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</si>
  <si>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</si>
  <si>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</si>
  <si>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</si>
  <si>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</si>
  <si>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</si>
  <si>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</si>
  <si>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</si>
  <si>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</si>
  <si>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</si>
  <si>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</si>
  <si>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</si>
  <si>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</si>
  <si>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</si>
  <si>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</si>
  <si>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</si>
  <si>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</si>
  <si>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</si>
  <si>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</si>
  <si>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</si>
  <si>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</si>
  <si>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</si>
  <si>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</si>
  <si>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</si>
  <si>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</si>
  <si>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</si>
  <si>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</si>
  <si>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</si>
  <si>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</si>
  <si>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</si>
  <si>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</si>
  <si>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</si>
  <si>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</si>
  <si>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</si>
  <si>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</si>
  <si>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</si>
  <si>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</si>
  <si>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</si>
  <si>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</si>
  <si>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</si>
  <si>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</si>
  <si>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</si>
  <si>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</si>
  <si>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</si>
  <si>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</si>
  <si>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</si>
  <si>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</si>
  <si>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</si>
  <si>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</si>
  <si>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</si>
  <si>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</si>
  <si>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</si>
  <si>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</si>
  <si>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</si>
  <si>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</si>
  <si>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</si>
  <si>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</si>
  <si>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</si>
  <si>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</si>
  <si>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</si>
  <si>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</si>
  <si>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</si>
  <si>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</si>
  <si>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</si>
  <si>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</si>
  <si>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</si>
  <si>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</si>
  <si>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</si>
  <si>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</si>
  <si>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</si>
  <si>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</si>
  <si>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</si>
  <si>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</si>
  <si>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</si>
  <si>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</si>
  <si>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</si>
  <si>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</si>
  <si>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</si>
  <si>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</si>
  <si>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</si>
  <si>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</si>
  <si>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</si>
  <si>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</si>
  <si>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</si>
  <si>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</si>
  <si>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</si>
  <si>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</si>
  <si>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</si>
  <si>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</si>
  <si>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</si>
  <si>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</si>
  <si>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</si>
  <si>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</si>
  <si>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</si>
  <si>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</si>
  <si>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</si>
  <si>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</si>
  <si>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</si>
  <si>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</si>
  <si>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</si>
  <si>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</si>
  <si>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</si>
  <si>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</si>
  <si>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</si>
  <si>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</si>
  <si>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</si>
  <si>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</si>
  <si>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</si>
  <si>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</si>
  <si>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</si>
  <si>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</si>
  <si>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</si>
  <si>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</si>
  <si>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</si>
  <si>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</si>
  <si>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</si>
  <si>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</si>
  <si>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</si>
  <si>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</si>
  <si>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</si>
  <si>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</si>
  <si>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</si>
  <si>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</si>
  <si>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</si>
  <si>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</si>
  <si>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</si>
  <si>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</si>
  <si>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</si>
  <si>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</si>
  <si>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</si>
  <si>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</si>
  <si>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</si>
  <si>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</si>
  <si>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</si>
  <si>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</si>
  <si>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</si>
  <si>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</si>
  <si>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</si>
  <si>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</si>
  <si>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</si>
  <si>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</si>
  <si>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</si>
  <si>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</si>
  <si>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</si>
  <si>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</si>
  <si>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</si>
  <si>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</si>
  <si>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</si>
  <si>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</si>
  <si>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</si>
  <si>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</si>
  <si>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</si>
  <si>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</si>
  <si>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</si>
  <si>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</si>
  <si>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</si>
  <si>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</si>
  <si>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</si>
  <si>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</si>
  <si>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</si>
  <si>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</si>
  <si>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</si>
  <si>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</si>
  <si>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</si>
  <si>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</si>
  <si>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</si>
  <si>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</si>
  <si>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</si>
  <si>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</si>
  <si>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</si>
  <si>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</si>
  <si>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</si>
  <si>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</si>
  <si>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</si>
  <si>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</si>
  <si>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</si>
  <si>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</si>
  <si>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</si>
  <si>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</si>
  <si>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</si>
  <si>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</si>
  <si>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</si>
  <si>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</si>
  <si>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</si>
  <si>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</si>
  <si>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</si>
  <si>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</si>
  <si>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</si>
  <si>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</si>
  <si>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</si>
  <si>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</si>
  <si>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</si>
  <si>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</si>
  <si>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</si>
  <si>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</si>
  <si>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</si>
  <si>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</si>
  <si>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</si>
  <si>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</si>
  <si>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</si>
  <si>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</si>
  <si>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</si>
  <si>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</si>
  <si>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</si>
  <si>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</si>
  <si>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</si>
  <si>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</si>
  <si>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</si>
  <si>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</si>
  <si>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</si>
  <si>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</si>
  <si>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</si>
  <si>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</si>
  <si>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</si>
  <si>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</si>
  <si>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</si>
  <si>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</si>
  <si>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</si>
  <si>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</si>
  <si>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</si>
  <si>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</si>
  <si>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</si>
  <si>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</si>
  <si>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</si>
  <si>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</si>
  <si>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</si>
  <si>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</si>
  <si>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</si>
  <si>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</si>
  <si>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</si>
  <si>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</si>
  <si>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</si>
  <si>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</si>
  <si>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</si>
  <si>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</si>
  <si>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</si>
  <si>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</si>
  <si>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</si>
  <si>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</si>
  <si>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</si>
  <si>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</si>
  <si>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</si>
  <si>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</si>
  <si>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</si>
  <si>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</si>
  <si>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</si>
  <si>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</si>
  <si>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</si>
  <si>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</si>
  <si>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</si>
  <si>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</si>
  <si>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</si>
  <si>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</si>
  <si>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</si>
  <si>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</si>
  <si>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</si>
  <si>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</si>
  <si>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</si>
  <si>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</si>
  <si>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</si>
  <si>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</si>
  <si>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</si>
  <si>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</si>
  <si>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</si>
  <si>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</si>
  <si>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</si>
  <si>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</si>
  <si>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</si>
  <si>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</si>
  <si>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</si>
  <si>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</si>
  <si>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</si>
  <si>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</si>
  <si>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</si>
  <si>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</si>
  <si>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</si>
  <si>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</si>
  <si>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</si>
  <si>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</si>
  <si>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</si>
  <si>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</si>
  <si>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</si>
  <si>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</si>
  <si>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</si>
  <si>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</si>
  <si>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</si>
  <si>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</si>
  <si>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</si>
  <si>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</si>
  <si>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</si>
  <si>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</si>
  <si>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</si>
  <si>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</si>
  <si>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</si>
  <si>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</si>
  <si>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</si>
  <si>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</si>
  <si>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</si>
  <si>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</si>
  <si>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</si>
  <si>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</si>
  <si>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</si>
  <si>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</si>
  <si>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</si>
  <si>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</si>
  <si>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</si>
  <si>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</si>
  <si>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</si>
  <si>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</si>
  <si>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</si>
  <si>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</si>
  <si>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</si>
  <si>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</si>
  <si>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</si>
  <si>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</si>
  <si>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</si>
  <si>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</si>
  <si>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</si>
  <si>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</si>
  <si>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</si>
  <si>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</si>
  <si>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</si>
  <si>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</si>
  <si>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</si>
  <si>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</si>
  <si>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</si>
  <si>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</si>
  <si>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</si>
  <si>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</si>
  <si>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</si>
  <si>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</si>
  <si>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</si>
  <si>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</si>
  <si>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</si>
  <si>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</si>
  <si>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</si>
  <si>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</si>
  <si>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</si>
  <si>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</si>
  <si>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</si>
  <si>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</si>
  <si>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</si>
  <si>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</si>
  <si>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</si>
  <si>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</si>
  <si>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</si>
  <si>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</si>
  <si>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</si>
  <si>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</si>
  <si>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</si>
  <si>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</si>
  <si>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</si>
  <si>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</si>
  <si>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</si>
  <si>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</si>
  <si>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</si>
  <si>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</si>
  <si>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</si>
  <si>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</si>
  <si>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</si>
  <si>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</si>
  <si>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</si>
  <si>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</si>
  <si>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</si>
  <si>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</si>
  <si>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</si>
  <si>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</si>
  <si>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</si>
  <si>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</si>
  <si>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</si>
  <si>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</si>
  <si>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</si>
  <si>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</si>
  <si>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</si>
  <si>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</si>
  <si>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</si>
  <si>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</si>
  <si>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</si>
  <si>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</si>
  <si>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</si>
  <si>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</si>
  <si>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</si>
  <si>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</si>
  <si>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</si>
  <si>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</si>
  <si>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</si>
  <si>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</si>
  <si>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</si>
  <si>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</si>
  <si>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</si>
  <si>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</si>
  <si>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</si>
  <si>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</si>
  <si>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</si>
  <si>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</si>
  <si>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</si>
  <si>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</si>
  <si>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</si>
  <si>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</si>
  <si>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</si>
  <si>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</si>
  <si>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</si>
  <si>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</si>
  <si>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</si>
  <si>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</si>
  <si>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</si>
  <si>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</si>
  <si>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</si>
  <si>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</si>
  <si>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</si>
  <si>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</si>
  <si>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</si>
  <si>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</si>
  <si>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</si>
  <si>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</si>
  <si>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</si>
  <si>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</si>
  <si>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</si>
  <si>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</si>
  <si>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</si>
  <si>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</si>
  <si>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</si>
  <si>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</si>
  <si>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</si>
  <si>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</si>
  <si>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</si>
  <si>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</si>
  <si>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</si>
  <si>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</si>
  <si>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</si>
  <si>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</si>
  <si>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</si>
  <si>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</si>
  <si>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</si>
  <si>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</si>
  <si>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</si>
  <si>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</si>
  <si>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</si>
  <si>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</si>
  <si>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</si>
  <si>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</si>
  <si>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</si>
  <si>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</si>
  <si>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</si>
  <si>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</si>
  <si>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</si>
  <si>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</si>
  <si>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</si>
  <si>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</si>
  <si>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</si>
  <si>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</si>
  <si>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</si>
  <si>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</si>
  <si>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</si>
  <si>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</si>
  <si>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</si>
  <si>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</si>
  <si>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</si>
  <si>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</si>
  <si>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</si>
  <si>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</si>
  <si>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</si>
  <si>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</si>
  <si>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</si>
  <si>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</si>
  <si>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</si>
  <si>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</si>
  <si>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</si>
  <si>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</si>
  <si>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</si>
  <si>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</si>
  <si>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</si>
  <si>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</si>
  <si>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</si>
  <si>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</si>
  <si>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</si>
  <si>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</si>
  <si>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</si>
  <si>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</si>
  <si>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</si>
  <si>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</si>
  <si>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</si>
  <si>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</si>
  <si>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</si>
  <si>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</si>
  <si>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</si>
  <si>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</si>
  <si>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</si>
  <si>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</si>
  <si>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</si>
  <si>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</si>
  <si>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</si>
  <si>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</si>
  <si>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</si>
  <si>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</si>
  <si>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</si>
  <si>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</si>
  <si>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</si>
  <si>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</si>
  <si>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</si>
  <si>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</si>
  <si>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</si>
  <si>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</si>
  <si>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</si>
  <si>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</si>
  <si>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</si>
  <si>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</si>
  <si>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</si>
  <si>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</si>
  <si>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</si>
  <si>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</si>
  <si>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</si>
  <si>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</si>
  <si>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</si>
  <si>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</si>
  <si>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</si>
  <si>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</si>
  <si>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</si>
  <si>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</si>
  <si>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</si>
  <si>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</si>
  <si>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</si>
  <si>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</si>
  <si>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</si>
  <si>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</si>
  <si>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</si>
  <si>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</si>
  <si>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</si>
  <si>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</si>
  <si>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</si>
  <si>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</si>
  <si>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</si>
  <si>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</si>
  <si>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</si>
  <si>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</si>
  <si>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</si>
  <si>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</si>
  <si>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</si>
  <si>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</si>
  <si>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</si>
  <si>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</si>
  <si>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</si>
  <si>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</si>
  <si>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</si>
  <si>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</si>
  <si>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</si>
  <si>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</si>
  <si>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</si>
  <si>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</si>
  <si>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</si>
  <si>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</si>
  <si>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</si>
  <si>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</si>
  <si>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</si>
  <si>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</si>
  <si>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</si>
  <si>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</si>
  <si>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</si>
  <si>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</si>
  <si>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</si>
  <si>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</si>
  <si>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</si>
  <si>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</si>
  <si>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</si>
  <si>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</si>
  <si>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</si>
  <si>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</si>
  <si>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</si>
  <si>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</si>
  <si>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</si>
  <si>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</si>
  <si>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</si>
  <si>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</si>
  <si>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</si>
  <si>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</si>
  <si>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</si>
  <si>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</si>
  <si>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</si>
  <si>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</si>
  <si>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</si>
  <si>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</si>
  <si>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</si>
  <si>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</si>
  <si>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</si>
  <si>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</si>
  <si>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</si>
  <si>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</si>
  <si>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</si>
  <si>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</si>
  <si>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</si>
  <si>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</si>
  <si>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</si>
  <si>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</si>
  <si>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</si>
  <si>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</si>
  <si>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</si>
  <si>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</si>
  <si>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</si>
  <si>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</si>
  <si>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</si>
  <si>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</si>
  <si>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</si>
  <si>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</si>
  <si>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</si>
  <si>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</si>
  <si>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</si>
  <si>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</si>
  <si>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</si>
  <si>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</si>
  <si>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</si>
  <si>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</si>
  <si>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</si>
  <si>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</si>
  <si>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</si>
  <si>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</si>
  <si>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</si>
  <si>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</si>
  <si>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</si>
  <si>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</si>
  <si>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</si>
  <si>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</si>
  <si>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</si>
  <si>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</si>
  <si>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</si>
  <si>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</si>
  <si>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</si>
  <si>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</si>
  <si>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</si>
  <si>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</si>
  <si>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</si>
  <si>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</si>
  <si>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</si>
  <si>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</si>
  <si>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</si>
  <si>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</si>
  <si>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</si>
  <si>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</si>
  <si>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</si>
  <si>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</si>
  <si>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</si>
  <si>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</si>
  <si>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</si>
  <si>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</si>
  <si>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</si>
  <si>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</si>
  <si>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</si>
  <si>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</si>
  <si>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</si>
  <si>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</si>
  <si>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</si>
  <si>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</si>
  <si>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</si>
  <si>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</si>
  <si>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</si>
  <si>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</si>
  <si>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</si>
  <si>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</si>
  <si>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</si>
  <si>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</si>
  <si>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</si>
  <si>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</si>
  <si>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</si>
  <si>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</si>
  <si>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</si>
  <si>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</si>
  <si>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</si>
  <si>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</si>
  <si>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</si>
  <si>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</si>
  <si>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</si>
  <si>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</si>
  <si>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</si>
  <si>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</si>
  <si>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</si>
  <si>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</si>
  <si>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</si>
  <si>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</si>
  <si>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</si>
  <si>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</si>
  <si>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</si>
  <si>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</si>
  <si>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</si>
  <si>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</si>
  <si>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</si>
  <si>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</si>
  <si>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</si>
  <si>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</si>
  <si>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</si>
  <si>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</si>
  <si>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</si>
  <si>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</si>
  <si>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</si>
  <si>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</si>
  <si>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</si>
  <si>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</si>
  <si>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</si>
  <si>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</si>
  <si>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</si>
  <si>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</si>
  <si>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</si>
  <si>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</si>
  <si>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</si>
  <si>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</si>
  <si>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</si>
  <si>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</si>
  <si>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</si>
  <si>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</si>
  <si>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</si>
  <si>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</si>
  <si>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</si>
  <si>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</si>
  <si>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</si>
  <si>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</si>
  <si>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</si>
  <si>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</si>
  <si>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</si>
  <si>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</si>
  <si>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</si>
  <si>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</si>
  <si>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</si>
  <si>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</si>
  <si>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</si>
  <si>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</si>
  <si>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</si>
  <si>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</si>
  <si>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</si>
  <si>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</si>
  <si>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</si>
  <si>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</si>
  <si>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</si>
  <si>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</si>
  <si>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</si>
  <si>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</si>
  <si>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</si>
  <si>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</si>
  <si>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</si>
  <si>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</si>
  <si>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</si>
  <si>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</si>
  <si>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</si>
  <si>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</si>
  <si>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</si>
  <si>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</si>
  <si>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</si>
  <si>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</si>
  <si>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</si>
  <si>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</si>
  <si>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</si>
  <si>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</si>
  <si>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</si>
  <si>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</si>
  <si>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</si>
  <si>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</si>
  <si>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</si>
  <si>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</si>
  <si>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</si>
  <si>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</si>
  <si>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</si>
  <si>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</si>
  <si>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</si>
  <si>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</si>
  <si>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</si>
  <si>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</si>
  <si>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</si>
  <si>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</si>
  <si>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</si>
  <si>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</si>
  <si>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</si>
  <si>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</si>
  <si>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</si>
  <si>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</si>
  <si>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</si>
  <si>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</si>
  <si>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</si>
  <si>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</si>
  <si>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</si>
  <si>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</si>
  <si>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</si>
  <si>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</si>
  <si>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</si>
  <si>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</si>
  <si>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</si>
  <si>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</si>
  <si>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</si>
  <si>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</si>
  <si>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</si>
  <si>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</si>
  <si>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</si>
  <si>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</si>
  <si>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</si>
  <si>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</si>
  <si>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</si>
  <si>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</si>
  <si>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</si>
  <si>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</si>
  <si>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</si>
  <si>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</si>
  <si>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</si>
  <si>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</si>
  <si>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</si>
  <si>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</si>
  <si>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</si>
  <si>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</si>
  <si>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</si>
  <si>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</si>
  <si>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</si>
  <si>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</si>
  <si>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</si>
  <si>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</si>
  <si>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</si>
  <si>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</si>
  <si>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</si>
  <si>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</si>
  <si>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</si>
  <si>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</si>
  <si>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</si>
  <si>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</si>
  <si>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</si>
  <si>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</si>
  <si>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</si>
  <si>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</si>
  <si>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</si>
  <si>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</si>
  <si>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</si>
  <si>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</si>
  <si>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</si>
  <si>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</si>
  <si>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</si>
  <si>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</si>
  <si>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</si>
  <si>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</si>
  <si>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</si>
  <si>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</si>
  <si>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</si>
  <si>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</si>
  <si>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</si>
  <si>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</si>
  <si>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</si>
  <si>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</si>
  <si>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</si>
  <si>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</si>
  <si>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</si>
  <si>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</si>
  <si>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</si>
  <si>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</si>
  <si>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</si>
  <si>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</si>
  <si>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</si>
  <si>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</si>
  <si>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</si>
  <si>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</si>
  <si>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</si>
  <si>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</si>
  <si>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</si>
  <si>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</si>
  <si>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</si>
  <si>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</si>
  <si>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</si>
  <si>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</si>
  <si>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</si>
  <si>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</si>
  <si>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</si>
  <si>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</si>
  <si>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</si>
  <si>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</si>
  <si>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</si>
  <si>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</si>
  <si>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</si>
  <si>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</si>
  <si>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</si>
  <si>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</si>
  <si>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</si>
  <si>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</si>
  <si>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</si>
  <si>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</si>
  <si>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</si>
  <si>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</si>
  <si>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</si>
  <si>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</si>
  <si>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</si>
  <si>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</si>
  <si>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</si>
  <si>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</si>
  <si>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</si>
  <si>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</si>
  <si>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</si>
  <si>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</si>
  <si>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</si>
  <si>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</si>
  <si>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</si>
  <si>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</si>
  <si>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</si>
  <si>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</si>
  <si>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</si>
  <si>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</si>
  <si>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</si>
  <si>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</si>
  <si>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</si>
  <si>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</si>
  <si>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</si>
  <si>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</si>
  <si>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</si>
  <si>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</si>
  <si>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</si>
  <si>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</si>
  <si>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</si>
  <si>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</si>
  <si>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</si>
  <si>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</si>
  <si>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</si>
  <si>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</si>
  <si>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</si>
  <si>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</si>
  <si>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</si>
  <si>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</si>
  <si>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</si>
  <si>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</si>
  <si>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</si>
  <si>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</si>
  <si>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</si>
  <si>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</si>
  <si>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</si>
  <si>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</si>
  <si>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</si>
  <si>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</si>
  <si>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</si>
  <si>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</si>
  <si>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</si>
  <si>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</si>
  <si>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</si>
  <si>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</si>
  <si>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</si>
  <si>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</si>
  <si>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</si>
  <si>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</si>
  <si>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</si>
  <si>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</si>
  <si>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</si>
  <si>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</si>
  <si>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</si>
  <si>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</si>
  <si>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</si>
  <si>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</si>
  <si>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</si>
  <si>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</si>
  <si>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</si>
  <si>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</si>
  <si>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</si>
  <si>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</si>
  <si>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</si>
  <si>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</si>
  <si>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</si>
  <si>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</si>
  <si>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</si>
  <si>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</si>
  <si>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</si>
  <si>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</si>
  <si>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</si>
  <si>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</si>
  <si>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</si>
  <si>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</si>
  <si>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</si>
  <si>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</si>
  <si>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</si>
  <si>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</si>
  <si>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</si>
  <si>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</si>
  <si>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</si>
  <si>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</si>
  <si>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</si>
  <si>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</si>
  <si>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</si>
  <si>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</si>
  <si>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</si>
  <si>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</si>
  <si>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</si>
  <si>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</si>
  <si>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</si>
  <si>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</si>
  <si>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</si>
  <si>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</si>
  <si>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</si>
  <si>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</si>
  <si>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</si>
  <si>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</si>
  <si>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</si>
  <si>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</si>
  <si>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</si>
  <si>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</si>
  <si>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</si>
  <si>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</si>
  <si>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</si>
  <si>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</si>
  <si>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</si>
  <si>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</si>
  <si>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</si>
  <si>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</si>
  <si>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</si>
  <si>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</si>
  <si>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</si>
  <si>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</si>
  <si>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</si>
  <si>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</si>
  <si>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</si>
  <si>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</si>
  <si>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</si>
  <si>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</si>
  <si>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</si>
  <si>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</si>
  <si>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</si>
  <si>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</si>
  <si>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</si>
  <si>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</si>
  <si>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</si>
  <si>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</si>
  <si>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</si>
  <si>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</si>
  <si>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</si>
  <si>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</si>
  <si>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</si>
  <si>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</si>
  <si>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</si>
  <si>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</si>
  <si>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</si>
  <si>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</si>
  <si>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</si>
  <si>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</si>
  <si>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</si>
  <si>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</si>
  <si>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</si>
  <si>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</si>
  <si>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</si>
  <si>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</si>
  <si>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</si>
  <si>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</si>
  <si>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</si>
  <si>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</si>
  <si>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</si>
  <si>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</si>
  <si>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</si>
  <si>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</si>
  <si>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</si>
  <si>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</si>
  <si>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</si>
  <si>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</si>
  <si>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</si>
  <si>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</si>
  <si>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</si>
  <si>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</si>
  <si>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</si>
  <si>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</si>
  <si>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</si>
  <si>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</si>
  <si>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</si>
  <si>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</si>
  <si>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</si>
  <si>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</si>
  <si>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</si>
  <si>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</si>
  <si>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</si>
  <si>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</si>
  <si>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</si>
  <si>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</si>
  <si>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</si>
  <si>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</si>
  <si>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</si>
  <si>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</si>
  <si>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</si>
  <si>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</si>
  <si>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</si>
  <si>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</si>
  <si>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</si>
  <si>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</si>
  <si>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</si>
  <si>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</si>
  <si>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</si>
  <si>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</si>
  <si>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</si>
  <si>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</si>
  <si>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</si>
  <si>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</si>
  <si>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</si>
  <si>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</si>
  <si>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</si>
  <si>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</si>
  <si>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</si>
  <si>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</si>
  <si>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</si>
  <si>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</si>
  <si>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</si>
  <si>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</si>
  <si>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</si>
  <si>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</si>
  <si>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</si>
  <si>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</si>
  <si>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</si>
  <si>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</si>
  <si>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</si>
  <si>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</si>
  <si>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</si>
  <si>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</si>
  <si>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</si>
  <si>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</si>
  <si>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</si>
  <si>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</si>
  <si>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</si>
  <si>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</si>
  <si>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</si>
  <si>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</si>
  <si>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</si>
  <si>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</si>
  <si>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</si>
  <si>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</si>
  <si>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</si>
  <si>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</si>
  <si>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</si>
  <si>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</si>
  <si>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</si>
  <si>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</si>
  <si>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</si>
  <si>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</si>
  <si>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</si>
  <si>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</si>
  <si>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</si>
  <si>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</si>
  <si>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</si>
  <si>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</si>
  <si>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</si>
  <si>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</si>
  <si>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</si>
  <si>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</si>
  <si>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</si>
  <si>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</si>
  <si>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</si>
  <si>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</si>
  <si>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</si>
  <si>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</si>
  <si>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</si>
  <si>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</si>
  <si>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</si>
  <si>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</si>
  <si>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</si>
  <si>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</si>
  <si>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</si>
  <si>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</si>
  <si>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</si>
  <si>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</si>
  <si>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</si>
  <si>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</si>
  <si>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</si>
  <si>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</si>
  <si>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</si>
  <si>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</si>
  <si>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</si>
  <si>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</si>
  <si>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</si>
  <si>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</si>
  <si>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</si>
  <si>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</si>
  <si>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</si>
  <si>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</si>
  <si>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</si>
  <si>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</si>
  <si>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</si>
  <si>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</si>
  <si>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</si>
  <si>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</si>
  <si>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</si>
  <si>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</si>
  <si>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</si>
  <si>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</si>
  <si>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</si>
  <si>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</si>
  <si>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</si>
  <si>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</si>
  <si>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</si>
  <si>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</si>
  <si>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</si>
  <si>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</si>
  <si>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</si>
  <si>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</si>
  <si>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</si>
  <si>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</si>
  <si>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</si>
  <si>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</si>
  <si>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</si>
  <si>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</si>
  <si>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</si>
  <si>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</si>
  <si>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</si>
  <si>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</si>
  <si>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</si>
  <si>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</si>
  <si>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</si>
  <si>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</si>
  <si>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</si>
  <si>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</si>
  <si>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</si>
  <si>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</si>
  <si>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</si>
  <si>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</si>
  <si>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</si>
  <si>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</si>
  <si>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</si>
  <si>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</si>
  <si>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</si>
  <si>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</si>
  <si>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</si>
  <si>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</si>
  <si>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</si>
  <si>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</si>
  <si>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</si>
  <si>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</si>
  <si>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</si>
  <si>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</si>
  <si>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</si>
  <si>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</si>
  <si>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</si>
  <si>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</si>
  <si>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</si>
  <si>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</si>
  <si>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</si>
  <si>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</si>
  <si>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</si>
  <si>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</si>
  <si>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</si>
  <si>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</si>
  <si>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</si>
  <si>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</si>
  <si>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</si>
  <si>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</si>
  <si>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</si>
  <si>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</si>
  <si>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</si>
  <si>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</si>
  <si>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</si>
  <si>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</si>
  <si>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</si>
  <si>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</si>
  <si>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</si>
  <si>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</si>
  <si>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</si>
  <si>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</si>
  <si>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</si>
  <si>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</si>
  <si>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</si>
  <si>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</si>
  <si>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</si>
  <si>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</si>
  <si>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</si>
  <si>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</si>
  <si>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</si>
  <si>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</si>
  <si>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</si>
  <si>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</si>
  <si>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</si>
  <si>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</si>
  <si>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</si>
  <si>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</si>
  <si>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</si>
  <si>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</si>
  <si>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</si>
  <si>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</si>
  <si>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</si>
  <si>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</si>
  <si>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</si>
  <si>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</si>
  <si>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</si>
  <si>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</si>
  <si>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</si>
  <si>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</si>
  <si>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</si>
  <si>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</si>
  <si>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</si>
  <si>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</si>
  <si>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</si>
  <si>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</si>
  <si>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</si>
  <si>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</si>
  <si>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</si>
  <si>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</si>
  <si>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</si>
  <si>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</si>
  <si>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</si>
  <si>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</si>
  <si>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</si>
  <si>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</si>
  <si>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</si>
  <si>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</si>
  <si>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</si>
  <si>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</si>
  <si>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</si>
  <si>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</si>
  <si>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</si>
  <si>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</si>
  <si>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</si>
  <si>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</si>
  <si>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</si>
  <si>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</si>
  <si>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</si>
  <si>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</si>
  <si>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</si>
  <si>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</si>
  <si>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</si>
  <si>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</si>
  <si>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</si>
  <si>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</si>
  <si>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</si>
  <si>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</si>
  <si>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</si>
  <si>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</si>
  <si>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</si>
  <si>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</si>
  <si>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</si>
  <si>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</si>
  <si>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</si>
  <si>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</si>
  <si>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</si>
  <si>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</si>
  <si>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</si>
  <si>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</si>
  <si>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</si>
  <si>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</si>
  <si>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</si>
  <si>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</si>
  <si>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</si>
  <si>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</si>
  <si>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</si>
  <si>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</si>
  <si>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</si>
  <si>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</si>
  <si>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</si>
  <si>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</si>
  <si>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</si>
  <si>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</si>
  <si>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</si>
  <si>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</si>
  <si>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</si>
  <si>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</si>
  <si>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</si>
  <si>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</si>
  <si>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</si>
  <si>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</si>
  <si>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</si>
  <si>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</si>
  <si>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</si>
  <si>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</si>
  <si>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</si>
  <si>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</si>
  <si>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</si>
  <si>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</si>
  <si>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</si>
  <si>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</si>
  <si>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</si>
  <si>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</si>
  <si>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</si>
  <si>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</si>
  <si>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</si>
  <si>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</si>
  <si>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</si>
  <si>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</si>
  <si>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</si>
  <si>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</si>
  <si>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</si>
  <si>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</si>
  <si>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</si>
  <si>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</si>
  <si>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</si>
  <si>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</si>
  <si>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</si>
  <si>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</si>
  <si>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</si>
  <si>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</si>
  <si>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</si>
  <si>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</si>
  <si>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</si>
  <si>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</si>
  <si>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</si>
  <si>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</si>
  <si>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</si>
  <si>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</si>
  <si>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</si>
  <si>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</si>
  <si>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</si>
  <si>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</si>
  <si>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</si>
  <si>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</si>
  <si>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</si>
  <si>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</si>
  <si>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</si>
  <si>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</si>
  <si>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</si>
  <si>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</si>
  <si>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</si>
  <si>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</si>
  <si>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</si>
  <si>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</si>
  <si>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</si>
  <si>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</si>
  <si>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</si>
  <si>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</si>
  <si>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</si>
  <si>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</si>
  <si>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</si>
  <si>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</si>
  <si>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</si>
  <si>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</si>
  <si>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</si>
  <si>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</si>
  <si>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</si>
  <si>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</si>
  <si>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</si>
  <si>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</si>
  <si>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</si>
  <si>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</si>
  <si>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</si>
  <si>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</si>
  <si>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</si>
  <si>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</si>
  <si>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</si>
  <si>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</si>
  <si>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</si>
  <si>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</si>
  <si>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</si>
  <si>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</si>
  <si>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</si>
  <si>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</si>
  <si>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</si>
  <si>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</si>
  <si>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</si>
  <si>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</si>
  <si>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</si>
  <si>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</si>
  <si>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</si>
  <si>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</si>
  <si>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</si>
  <si>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</si>
  <si>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</si>
  <si>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</si>
  <si>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</si>
  <si>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</si>
  <si>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</si>
  <si>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</si>
  <si>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</si>
  <si>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</si>
  <si>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</si>
  <si>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</si>
  <si>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</si>
  <si>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</si>
  <si>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</si>
  <si>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</si>
  <si>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</si>
  <si>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</si>
  <si>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</si>
  <si>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</si>
  <si>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</si>
  <si>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</si>
  <si>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</si>
  <si>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</si>
  <si>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</si>
  <si>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</si>
  <si>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</si>
  <si>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</si>
  <si>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</si>
  <si>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</si>
  <si>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</si>
  <si>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</si>
  <si>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</si>
  <si>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</si>
  <si>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</si>
  <si>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</si>
  <si>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</si>
  <si>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</si>
  <si>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</si>
  <si>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</si>
  <si>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</si>
  <si>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</si>
  <si>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</si>
  <si>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</si>
  <si>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</si>
  <si>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</si>
  <si>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</si>
  <si>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</si>
  <si>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</si>
  <si>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</si>
  <si>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</si>
  <si>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</si>
  <si>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</si>
  <si>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</si>
  <si>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</si>
  <si>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</si>
  <si>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</si>
  <si>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</si>
  <si>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</si>
  <si>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</si>
  <si>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</si>
  <si>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</si>
  <si>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</si>
  <si>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</si>
  <si>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</si>
  <si>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</si>
  <si>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</si>
  <si>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</si>
  <si>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</si>
  <si>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</si>
  <si>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</si>
  <si>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</si>
  <si>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</si>
  <si>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</si>
  <si>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</si>
  <si>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</si>
  <si>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</si>
  <si>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</si>
  <si>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</si>
  <si>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</si>
  <si>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</si>
  <si>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</si>
  <si>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</si>
  <si>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</si>
  <si>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</si>
  <si>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</si>
  <si>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</si>
  <si>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</si>
  <si>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</si>
  <si>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</si>
  <si>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</si>
  <si>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</si>
  <si>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</si>
  <si>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</si>
  <si>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</si>
  <si>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</si>
  <si>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</si>
  <si>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</si>
  <si>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</si>
  <si>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</si>
  <si>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</si>
  <si>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</si>
  <si>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</si>
  <si>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</si>
  <si>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</si>
  <si>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</si>
  <si>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</si>
  <si>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</si>
  <si>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</si>
  <si>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</si>
  <si>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</si>
  <si>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</si>
  <si>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</si>
  <si>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</si>
  <si>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</si>
  <si>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</si>
  <si>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</si>
  <si>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</si>
  <si>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</si>
  <si>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</si>
  <si>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</si>
  <si>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</si>
  <si>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</si>
  <si>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</si>
  <si>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</si>
  <si>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</si>
  <si>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</si>
  <si>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</si>
  <si>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</si>
  <si>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</si>
  <si>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</si>
  <si>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</si>
  <si>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</si>
  <si>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</si>
  <si>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</si>
  <si>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</si>
  <si>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</si>
  <si>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</si>
  <si>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</si>
  <si>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</si>
  <si>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</si>
  <si>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</si>
  <si>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</si>
  <si>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</si>
  <si>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</si>
  <si>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</si>
  <si>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</si>
  <si>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</si>
  <si>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</si>
  <si>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</si>
  <si>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</si>
  <si>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</si>
  <si>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</si>
  <si>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</si>
  <si>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</si>
  <si>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</si>
  <si>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</si>
  <si>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</si>
  <si>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</si>
  <si>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</si>
  <si>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</si>
  <si>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</si>
  <si>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</si>
  <si>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</si>
  <si>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</si>
  <si>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</si>
  <si>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</si>
  <si>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</si>
  <si>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</si>
  <si>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</si>
  <si>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</si>
  <si>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</si>
  <si>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</si>
  <si>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</si>
  <si>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</si>
  <si>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</si>
  <si>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</si>
  <si>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</si>
  <si>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</si>
  <si>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</si>
  <si>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</si>
  <si>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</si>
  <si>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</si>
  <si>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</si>
  <si>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</si>
  <si>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</si>
  <si>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</si>
  <si>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</si>
  <si>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</si>
  <si>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</si>
  <si>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</si>
  <si>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</si>
  <si>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</si>
  <si>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</si>
  <si>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</si>
  <si>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</si>
  <si>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</si>
  <si>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</si>
  <si>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</si>
  <si>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</si>
  <si>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</si>
  <si>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</si>
  <si>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</si>
  <si>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</si>
  <si>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</si>
  <si>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</si>
  <si>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</si>
  <si>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</si>
  <si>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</si>
  <si>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</si>
  <si>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</si>
  <si>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</si>
  <si>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</si>
  <si>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</si>
  <si>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</si>
  <si>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</si>
  <si>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</si>
  <si>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</si>
  <si>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</si>
  <si>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</si>
  <si>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</si>
  <si>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</si>
  <si>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</si>
  <si>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</si>
  <si>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</si>
  <si>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</si>
  <si>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</si>
  <si>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</si>
  <si>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</si>
  <si>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</si>
  <si>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</si>
  <si>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</si>
  <si>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</si>
  <si>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</si>
  <si>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</si>
  <si>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</si>
  <si>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</si>
  <si>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</si>
  <si>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</si>
  <si>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</si>
  <si>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</si>
  <si>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</si>
  <si>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</si>
  <si>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</si>
  <si>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</si>
  <si>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</si>
  <si>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</si>
  <si>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</si>
  <si>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</si>
  <si>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</si>
  <si>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</si>
  <si>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</si>
  <si>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</si>
  <si>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</si>
  <si>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</si>
  <si>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</si>
  <si>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</si>
  <si>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</si>
  <si>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</si>
  <si>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</si>
  <si>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</si>
  <si>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</si>
  <si>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</si>
  <si>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</si>
  <si>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</si>
  <si>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</si>
  <si>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</si>
  <si>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</si>
  <si>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</si>
  <si>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</si>
  <si>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</si>
  <si>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</si>
  <si>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</si>
  <si>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</si>
  <si>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</si>
  <si>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</si>
  <si>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</si>
  <si>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</si>
  <si>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</si>
  <si>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</si>
  <si>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</si>
  <si>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</si>
  <si>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</si>
  <si>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</si>
  <si>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</si>
  <si>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</si>
  <si>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</si>
  <si>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</si>
  <si>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</si>
  <si>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</si>
  <si>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</si>
  <si>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</si>
  <si>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</si>
  <si>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</si>
  <si>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</si>
  <si>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</si>
  <si>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</si>
  <si>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</si>
  <si>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</si>
  <si>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</si>
  <si>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</si>
  <si>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</si>
  <si>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</si>
  <si>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</si>
  <si>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</si>
  <si>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</si>
  <si>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</si>
  <si>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</si>
  <si>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</si>
  <si>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</si>
  <si>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</si>
  <si>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</si>
  <si>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</si>
  <si>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</si>
  <si>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</si>
  <si>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</si>
  <si>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</si>
  <si>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</si>
  <si>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</si>
  <si>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</si>
  <si>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</si>
  <si>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</si>
  <si>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</si>
  <si>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</si>
  <si>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</si>
  <si>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</si>
  <si>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</si>
  <si>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</si>
  <si>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</si>
  <si>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</si>
  <si>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</si>
  <si>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</si>
  <si>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</si>
  <si>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</si>
  <si>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</si>
  <si>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</si>
  <si>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</si>
  <si>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</si>
  <si>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</si>
  <si>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</si>
  <si>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</si>
  <si>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</si>
  <si>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</si>
  <si>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</si>
  <si>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</si>
  <si>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</si>
  <si>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</si>
  <si>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</si>
  <si>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</si>
  <si>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</si>
  <si>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</si>
  <si>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</si>
  <si>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</si>
  <si>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</si>
  <si>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</si>
  <si>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</si>
  <si>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</si>
  <si>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</si>
  <si>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</si>
  <si>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</si>
  <si>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</si>
  <si>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</si>
  <si>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</si>
  <si>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</si>
  <si>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</si>
  <si>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</si>
  <si>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</si>
  <si>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</si>
  <si>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</si>
  <si>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</si>
  <si>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</si>
  <si>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</si>
  <si>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</si>
  <si>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</si>
  <si>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</si>
  <si>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</si>
  <si>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</si>
  <si>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</si>
  <si>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</si>
  <si>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</si>
  <si>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</si>
  <si>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</si>
  <si>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</si>
  <si>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</si>
  <si>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</si>
  <si>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</si>
  <si>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</si>
  <si>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</si>
  <si>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</si>
  <si>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</si>
  <si>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</si>
  <si>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</si>
  <si>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</si>
  <si>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</si>
  <si>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</si>
  <si>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</si>
  <si>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</si>
  <si>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</si>
  <si>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</si>
  <si>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</si>
  <si>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</si>
  <si>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</si>
  <si>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</si>
  <si>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</si>
  <si>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</si>
  <si>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</si>
  <si>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</si>
  <si>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</si>
  <si>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</si>
  <si>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</si>
  <si>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</si>
  <si>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</si>
  <si>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</si>
  <si>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</si>
  <si>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</si>
  <si>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</si>
  <si>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</si>
  <si>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</si>
  <si>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</si>
  <si>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</si>
  <si>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</si>
  <si>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</si>
  <si>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</si>
  <si>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</si>
  <si>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</si>
  <si>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</si>
  <si>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</si>
  <si>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</si>
  <si>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</si>
  <si>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</si>
  <si>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</si>
  <si>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</si>
  <si>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</si>
  <si>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</si>
  <si>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</si>
  <si>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</si>
  <si>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</si>
  <si>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</si>
  <si>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</si>
  <si>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</si>
  <si>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</si>
  <si>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</si>
  <si>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</si>
  <si>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</si>
  <si>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</si>
  <si>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</si>
  <si>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</si>
  <si>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</si>
  <si>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</si>
  <si>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</si>
  <si>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</si>
  <si>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</si>
  <si>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</si>
  <si>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</si>
  <si>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</si>
  <si>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</si>
  <si>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</si>
  <si>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</si>
  <si>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</si>
  <si>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</si>
  <si>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</si>
  <si>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</si>
  <si>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</si>
  <si>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</si>
  <si>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</si>
  <si>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</si>
  <si>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</si>
  <si>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</si>
  <si>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</si>
  <si>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</si>
  <si>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</si>
  <si>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</si>
  <si>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</si>
  <si>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</si>
  <si>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</si>
  <si>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</si>
  <si>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</si>
  <si>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</si>
  <si>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</si>
  <si>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</si>
  <si>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</si>
  <si>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</si>
  <si>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</si>
  <si>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</si>
  <si>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</si>
  <si>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</si>
  <si>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</si>
  <si>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</si>
  <si>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</si>
  <si>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</si>
  <si>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</si>
  <si>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</si>
  <si>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</si>
  <si>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</si>
  <si>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</si>
  <si>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</si>
  <si>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</si>
  <si>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</si>
  <si>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</si>
  <si>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</si>
  <si>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</si>
  <si>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</si>
  <si>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</si>
  <si>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</si>
  <si>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</si>
  <si>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</si>
  <si>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</si>
  <si>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</si>
  <si>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</si>
  <si>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</si>
  <si>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</si>
  <si>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</si>
  <si>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</si>
  <si>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</si>
  <si>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</si>
  <si>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</si>
  <si>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</si>
  <si>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</si>
  <si>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</si>
  <si>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</si>
  <si>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</si>
  <si>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</si>
  <si>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</si>
  <si>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</si>
  <si>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</si>
  <si>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</si>
  <si>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</si>
  <si>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</si>
  <si>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</si>
  <si>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</si>
  <si>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</si>
  <si>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</si>
  <si>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</si>
  <si>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</si>
  <si>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</si>
  <si>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</si>
  <si>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</si>
  <si>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</si>
  <si>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</si>
  <si>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</si>
  <si>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</si>
  <si>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</si>
  <si>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</si>
  <si>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</si>
  <si>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</si>
  <si>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</si>
  <si>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</si>
  <si>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</si>
  <si>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</si>
  <si>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</si>
  <si>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</si>
  <si>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</si>
  <si>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</si>
  <si>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</si>
  <si>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</si>
  <si>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</si>
  <si>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</si>
  <si>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</si>
  <si>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</si>
  <si>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</si>
  <si>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</si>
  <si>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</si>
  <si>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</si>
  <si>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</si>
  <si>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</si>
  <si>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</si>
  <si>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</si>
  <si>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</si>
  <si>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</si>
  <si>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</si>
  <si>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</si>
  <si>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</si>
  <si>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</si>
  <si>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</si>
  <si>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</si>
  <si>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</si>
  <si>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</si>
  <si>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</si>
  <si>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</si>
  <si>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</si>
  <si>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</si>
  <si>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</si>
  <si>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</si>
  <si>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</si>
  <si>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</si>
  <si>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</si>
  <si>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</si>
  <si>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</si>
  <si>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</si>
  <si>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</si>
  <si>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</si>
  <si>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</si>
  <si>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</si>
  <si>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</si>
  <si>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</si>
  <si>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</si>
  <si>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</si>
  <si>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</si>
  <si>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</si>
  <si>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</si>
  <si>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</si>
  <si>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</si>
  <si>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</si>
  <si>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</si>
  <si>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</si>
  <si>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</si>
  <si>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</si>
  <si>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</si>
  <si>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</si>
  <si>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</si>
  <si>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</si>
  <si>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</si>
  <si>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</si>
  <si>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</si>
  <si>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</si>
  <si>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</si>
  <si>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</si>
  <si>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</si>
  <si>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</si>
  <si>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</si>
  <si>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</si>
  <si>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</si>
  <si>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</si>
  <si>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</si>
  <si>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</si>
  <si>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</si>
  <si>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</si>
  <si>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</si>
  <si>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</si>
  <si>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</si>
  <si>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</si>
  <si>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</si>
  <si>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</si>
  <si>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</si>
  <si>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</si>
  <si>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</si>
  <si>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</si>
  <si>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</si>
  <si>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</si>
  <si>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</si>
  <si>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</si>
  <si>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</si>
  <si>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</si>
  <si>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</si>
  <si>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</si>
  <si>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</si>
  <si>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</si>
  <si>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</si>
  <si>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</si>
  <si>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</si>
  <si>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</si>
  <si>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</si>
  <si>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</si>
  <si>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</si>
  <si>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</si>
  <si>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</si>
  <si>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</si>
  <si>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</si>
  <si>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</si>
  <si>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</si>
  <si>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</si>
  <si>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</si>
  <si>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</si>
  <si>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</si>
  <si>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</si>
  <si>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</si>
  <si>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</si>
  <si>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</si>
  <si>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</si>
  <si>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</si>
  <si>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</si>
  <si>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</si>
  <si>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</si>
  <si>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</si>
  <si>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</si>
  <si>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</si>
  <si>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</si>
  <si>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</si>
  <si>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</si>
  <si>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</si>
  <si>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</si>
  <si>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</si>
  <si>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</si>
  <si>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</si>
  <si>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</si>
  <si>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</si>
  <si>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</si>
  <si>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</si>
  <si>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</si>
  <si>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</si>
  <si>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</si>
  <si>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</si>
  <si>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</si>
  <si>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</si>
  <si>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</si>
  <si>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</si>
  <si>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</si>
  <si>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</si>
  <si>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</si>
  <si>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</si>
  <si>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</si>
  <si>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</si>
  <si>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</si>
  <si>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</si>
  <si>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</si>
  <si>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</si>
  <si>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</si>
  <si>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</si>
  <si>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</si>
  <si>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</si>
  <si>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</si>
  <si>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</si>
  <si>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</si>
  <si>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</si>
  <si>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</si>
  <si>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</si>
  <si>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</si>
  <si>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</si>
  <si>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</si>
  <si>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</si>
  <si>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</si>
  <si>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</si>
  <si>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</si>
  <si>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</si>
  <si>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</si>
  <si>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</si>
  <si>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</si>
  <si>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</si>
  <si>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</si>
  <si>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</si>
  <si>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</si>
  <si>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</si>
  <si>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</si>
  <si>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</si>
  <si>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</si>
  <si>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</si>
  <si>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</si>
  <si>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</si>
  <si>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</si>
  <si>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</si>
  <si>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</si>
  <si>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</si>
  <si>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</si>
  <si>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</si>
  <si>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</si>
  <si>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</si>
  <si>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</si>
  <si>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</si>
  <si>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</si>
  <si>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</si>
  <si>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</si>
  <si>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</si>
  <si>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</si>
  <si>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</si>
  <si>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</si>
  <si>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</si>
  <si>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</si>
  <si>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</si>
  <si>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</si>
  <si>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</si>
  <si>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</si>
  <si>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</si>
  <si>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</si>
  <si>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</si>
  <si>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</si>
  <si>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</si>
  <si>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</si>
  <si>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</si>
  <si>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</si>
  <si>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</si>
  <si>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</si>
  <si>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</si>
  <si>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</si>
  <si>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</si>
  <si>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</si>
  <si>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</si>
  <si>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</si>
  <si>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</si>
  <si>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</si>
  <si>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</si>
  <si>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</si>
  <si>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</si>
  <si>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</si>
  <si>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</si>
  <si>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</si>
  <si>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</si>
  <si>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</si>
  <si>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</si>
  <si>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</si>
  <si>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</si>
  <si>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</si>
  <si>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</si>
  <si>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</si>
  <si>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</si>
  <si>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</si>
  <si>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</si>
  <si>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</si>
  <si>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</si>
  <si>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</si>
  <si>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</si>
  <si>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</si>
  <si>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</si>
  <si>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</si>
  <si>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</si>
  <si>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</si>
  <si>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</si>
  <si>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</si>
  <si>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</si>
  <si>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</si>
  <si>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</si>
  <si>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</si>
  <si>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</si>
  <si>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</si>
  <si>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</si>
  <si>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</si>
  <si>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</si>
  <si>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</si>
  <si>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</si>
  <si>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</si>
  <si>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</si>
  <si>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</si>
  <si>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</si>
  <si>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</si>
  <si>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</si>
  <si>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</si>
  <si>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</si>
  <si>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</si>
  <si>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</si>
  <si>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</si>
  <si>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</si>
  <si>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</si>
  <si>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</si>
  <si>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</si>
  <si>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</si>
  <si>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</si>
  <si>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</si>
  <si>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</si>
  <si>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</si>
  <si>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</si>
  <si>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</si>
  <si>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</si>
  <si>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</si>
  <si>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</si>
  <si>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</si>
  <si>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</si>
  <si>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</si>
  <si>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</si>
  <si>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</si>
  <si>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</si>
  <si>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</si>
  <si>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</si>
  <si>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</si>
  <si>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</si>
  <si>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</si>
  <si>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</si>
  <si>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</si>
  <si>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</si>
  <si>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</si>
  <si>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</si>
  <si>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</si>
  <si>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</si>
  <si>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</si>
  <si>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</si>
  <si>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</si>
  <si>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</si>
  <si>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</si>
  <si>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</si>
  <si>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</si>
  <si>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</si>
  <si>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</si>
  <si>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</si>
  <si>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</si>
  <si>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</si>
  <si>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</si>
  <si>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</si>
  <si>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</si>
  <si>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</si>
  <si>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</si>
  <si>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</si>
  <si>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</si>
  <si>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</si>
  <si>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</si>
  <si>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</si>
  <si>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</si>
  <si>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</si>
  <si>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</si>
  <si>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</si>
  <si>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</si>
  <si>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</si>
  <si>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</si>
  <si>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</si>
  <si>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</si>
  <si>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</si>
  <si>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</si>
  <si>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</si>
  <si>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</si>
  <si>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</si>
  <si>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</si>
  <si>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</si>
  <si>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</si>
  <si>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</si>
  <si>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</si>
  <si>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</si>
  <si>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</si>
  <si>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</si>
  <si>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</si>
  <si>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</si>
  <si>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</si>
  <si>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</si>
  <si>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</si>
  <si>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</si>
  <si>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</si>
  <si>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</si>
  <si>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</si>
  <si>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</si>
  <si>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</si>
  <si>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</si>
  <si>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</si>
  <si>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</si>
  <si>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</si>
  <si>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</si>
  <si>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</si>
  <si>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</si>
  <si>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</si>
  <si>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</si>
  <si>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</si>
  <si>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</si>
  <si>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</si>
  <si>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</si>
  <si>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</si>
  <si>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</si>
  <si>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</si>
  <si>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</si>
  <si>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</si>
  <si>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</si>
  <si>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</si>
  <si>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</si>
  <si>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</si>
  <si>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</si>
  <si>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</si>
  <si>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</si>
  <si>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</si>
  <si>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</si>
  <si>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</si>
  <si>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</si>
  <si>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</si>
  <si>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</si>
  <si>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</si>
  <si>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</si>
  <si>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</si>
  <si>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</si>
  <si>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</si>
  <si>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</si>
  <si>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</si>
  <si>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</si>
  <si>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</si>
  <si>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</si>
  <si>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</si>
  <si>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</si>
  <si>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</si>
  <si>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</si>
  <si>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</si>
  <si>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</si>
  <si>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</si>
  <si>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</si>
  <si>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</si>
  <si>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</si>
  <si>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</si>
  <si>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</si>
  <si>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</si>
  <si>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</si>
  <si>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</si>
  <si>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</si>
  <si>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</si>
  <si>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</si>
  <si>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</si>
  <si>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</si>
  <si>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</si>
  <si>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</si>
  <si>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</si>
  <si>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</si>
  <si>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</si>
  <si>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</si>
  <si>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</si>
  <si>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</si>
  <si>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</si>
  <si>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</si>
  <si>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</si>
  <si>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</si>
  <si>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</si>
  <si>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</si>
  <si>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</si>
  <si>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</si>
  <si>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</si>
  <si>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</si>
  <si>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</si>
  <si>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</si>
  <si>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</si>
  <si>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</si>
  <si>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</si>
  <si>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</si>
  <si>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</si>
  <si>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</si>
  <si>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</si>
  <si>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</si>
  <si>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</si>
  <si>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</si>
  <si>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</si>
  <si>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</si>
  <si>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</si>
  <si>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</si>
  <si>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</si>
  <si>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</si>
  <si>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</si>
  <si>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</si>
  <si>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</si>
  <si>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</si>
  <si>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</si>
  <si>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</si>
  <si>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</si>
  <si>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</si>
  <si>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</si>
  <si>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</si>
  <si>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</si>
  <si>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</si>
  <si>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</si>
  <si>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</si>
  <si>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</si>
  <si>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</si>
  <si>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</si>
  <si>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</si>
  <si>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</si>
  <si>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</si>
  <si>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</si>
  <si>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</si>
  <si>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</si>
  <si>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</si>
  <si>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</si>
  <si>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</si>
  <si>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</si>
  <si>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</si>
  <si>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</si>
  <si>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</si>
  <si>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</si>
  <si>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</si>
  <si>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</si>
  <si>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</si>
  <si>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</si>
  <si>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</si>
  <si>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</si>
  <si>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</si>
  <si>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</si>
  <si>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</si>
  <si>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</si>
  <si>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</si>
  <si>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</si>
  <si>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</si>
  <si>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</si>
  <si>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</si>
  <si>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</si>
  <si>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</si>
  <si>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</si>
  <si>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</si>
  <si>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</si>
  <si>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</si>
  <si>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</si>
  <si>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</si>
  <si>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</si>
  <si>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</si>
  <si>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</si>
  <si>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</si>
  <si>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</si>
  <si>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</si>
  <si>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</si>
  <si>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</si>
  <si>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</si>
  <si>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</si>
  <si>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</si>
  <si>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</si>
  <si>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</si>
  <si>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</si>
  <si>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</si>
  <si>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</si>
  <si>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</si>
  <si>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</si>
  <si>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</si>
  <si>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</si>
  <si>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</si>
  <si>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</si>
  <si>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</si>
  <si>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</si>
  <si>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</si>
  <si>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</si>
  <si>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</si>
  <si>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</si>
  <si>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</si>
  <si>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</si>
  <si>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</si>
  <si>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</si>
  <si>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</si>
  <si>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</si>
  <si>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</si>
  <si>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</si>
  <si>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</si>
  <si>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</si>
  <si>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</si>
  <si>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</si>
  <si>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</si>
  <si>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</si>
  <si>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</si>
  <si>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</si>
  <si>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</si>
  <si>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</si>
  <si>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</si>
  <si>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</si>
  <si>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</si>
  <si>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</si>
  <si>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</si>
  <si>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</si>
  <si>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</si>
  <si>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</si>
  <si>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</si>
  <si>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</si>
  <si>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</si>
  <si>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</si>
  <si>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</si>
  <si>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</si>
  <si>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</si>
  <si>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</si>
  <si>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</si>
  <si>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</si>
  <si>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</si>
  <si>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</si>
  <si>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</si>
  <si>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</si>
  <si>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</si>
  <si>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</si>
  <si>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</si>
  <si>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</si>
  <si>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</si>
  <si>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</si>
  <si>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</si>
  <si>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</si>
  <si>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</si>
  <si>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</si>
  <si>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</si>
  <si>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</si>
  <si>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</si>
  <si>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</si>
  <si>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</si>
  <si>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</si>
  <si>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</si>
  <si>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</si>
  <si>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</si>
  <si>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</si>
  <si>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</si>
  <si>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</si>
  <si>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</si>
  <si>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</si>
  <si>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</si>
  <si>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</si>
  <si>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</si>
  <si>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</si>
  <si>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</si>
  <si>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</si>
  <si>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</si>
  <si>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</si>
  <si>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</si>
  <si>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</si>
  <si>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</si>
  <si>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</si>
  <si>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</si>
  <si>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</si>
  <si>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</si>
  <si>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</si>
  <si>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</si>
  <si>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</si>
  <si>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</si>
  <si>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</si>
  <si>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</si>
  <si>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</si>
  <si>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</si>
  <si>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</si>
  <si>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</si>
  <si>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</si>
  <si>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</si>
  <si>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</si>
  <si>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</si>
  <si>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</si>
  <si>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</si>
  <si>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</si>
  <si>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</si>
  <si>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</si>
  <si>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</si>
  <si>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</si>
  <si>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</si>
  <si>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</si>
  <si>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</si>
  <si>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</si>
  <si>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</si>
  <si>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</si>
  <si>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</si>
  <si>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</si>
  <si>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</si>
  <si>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</si>
  <si>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</si>
  <si>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</si>
  <si>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</si>
  <si>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</si>
  <si>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</si>
  <si>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</si>
  <si>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</si>
  <si>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</si>
  <si>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</si>
  <si>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</si>
  <si>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</si>
  <si>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</si>
  <si>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</si>
  <si>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</si>
  <si>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</si>
  <si>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</si>
  <si>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</si>
  <si>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</si>
  <si>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</si>
  <si>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</si>
  <si>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</si>
  <si>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</si>
  <si>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</si>
  <si>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</si>
  <si>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</si>
  <si>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</si>
  <si>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</si>
  <si>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</si>
  <si>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</si>
  <si>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</si>
  <si>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</si>
  <si>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</si>
  <si>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</si>
  <si>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</si>
  <si>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</si>
  <si>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</si>
  <si>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</si>
  <si>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</si>
  <si>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</si>
  <si>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</si>
  <si>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</si>
  <si>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</si>
  <si>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</si>
  <si>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</si>
  <si>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</si>
  <si>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</si>
  <si>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</si>
  <si>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</si>
  <si>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</si>
  <si>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</si>
  <si>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</si>
  <si>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</si>
  <si>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</si>
  <si>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</si>
  <si>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</si>
  <si>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</si>
  <si>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</si>
  <si>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</si>
  <si>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</si>
  <si>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</si>
  <si>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</si>
  <si>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</si>
  <si>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</si>
  <si>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</si>
  <si>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</si>
  <si>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</si>
  <si>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</si>
  <si>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</si>
  <si>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</si>
  <si>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</si>
  <si>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</si>
  <si>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</si>
  <si>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</si>
  <si>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</si>
  <si>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</si>
  <si>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</si>
  <si>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</si>
  <si>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</si>
  <si>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</si>
  <si>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</si>
  <si>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</si>
  <si>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</si>
  <si>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</si>
  <si>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</si>
  <si>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</si>
  <si>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</si>
  <si>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</si>
  <si>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</si>
  <si>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</si>
  <si>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</si>
  <si>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</si>
  <si>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</si>
  <si>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</si>
  <si>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</si>
  <si>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</si>
  <si>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</si>
  <si>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</si>
  <si>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</si>
  <si>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</si>
  <si>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</si>
  <si>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</si>
  <si>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</si>
  <si>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</si>
  <si>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</si>
  <si>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</si>
  <si>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</si>
  <si>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</si>
  <si>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</si>
  <si>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</si>
  <si>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</si>
  <si>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</si>
  <si>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</si>
  <si>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</si>
  <si>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</si>
  <si>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</si>
  <si>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</si>
  <si>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</si>
  <si>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</si>
  <si>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</si>
  <si>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</si>
  <si>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</si>
  <si>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</si>
  <si>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</si>
  <si>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</si>
  <si>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</si>
  <si>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</si>
  <si>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</si>
  <si>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</si>
  <si>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</si>
  <si>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</si>
  <si>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</si>
  <si>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</si>
  <si>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</si>
  <si>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</si>
  <si>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</si>
  <si>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</si>
  <si>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</si>
  <si>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</si>
  <si>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</si>
  <si>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</si>
  <si>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</si>
  <si>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</si>
  <si>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</si>
  <si>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</si>
  <si>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</si>
  <si>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</si>
  <si>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</si>
  <si>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</si>
  <si>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</si>
  <si>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</si>
  <si>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</si>
  <si>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</si>
  <si>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</si>
  <si>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</si>
  <si>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</si>
  <si>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</si>
  <si>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</si>
  <si>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</si>
  <si>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</si>
  <si>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</si>
  <si>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</si>
  <si>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</si>
  <si>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</si>
  <si>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</si>
  <si>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</si>
  <si>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</si>
  <si>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</si>
  <si>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</si>
  <si>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</si>
  <si>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</si>
  <si>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</si>
  <si>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</si>
  <si>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</si>
  <si>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</si>
  <si>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</si>
  <si>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</si>
  <si>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</si>
  <si>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</si>
  <si>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</si>
  <si>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</si>
  <si>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</si>
  <si>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</si>
  <si>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</si>
  <si>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</si>
  <si>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</si>
  <si>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</si>
  <si>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</si>
  <si>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</si>
  <si>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</si>
  <si>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</si>
  <si>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</si>
  <si>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</si>
  <si>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</si>
  <si>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</si>
  <si>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</si>
  <si>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</si>
  <si>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</si>
  <si>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</si>
  <si>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</si>
  <si>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</si>
  <si>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</si>
  <si>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</si>
  <si>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</si>
  <si>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</si>
  <si>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</si>
  <si>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</si>
  <si>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</si>
  <si>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</si>
  <si>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</si>
  <si>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</si>
  <si>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</si>
  <si>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</si>
  <si>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</si>
  <si>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</si>
  <si>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</si>
  <si>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</si>
  <si>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</si>
  <si>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</si>
  <si>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</si>
  <si>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</si>
  <si>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</si>
  <si>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</si>
  <si>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</si>
  <si>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</si>
  <si>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</si>
  <si>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</si>
  <si>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</si>
  <si>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</si>
  <si>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</si>
  <si>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</si>
  <si>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</si>
  <si>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</si>
  <si>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</si>
  <si>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</si>
  <si>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</si>
  <si>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</si>
  <si>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</si>
  <si>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</si>
  <si>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</si>
  <si>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</si>
  <si>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</si>
  <si>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</si>
  <si>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</si>
  <si>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</si>
  <si>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</si>
  <si>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</si>
  <si>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</si>
  <si>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</si>
  <si>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</si>
  <si>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</si>
  <si>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</si>
  <si>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</si>
  <si>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</si>
  <si>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</si>
  <si>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</si>
  <si>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</si>
  <si>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</si>
  <si>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</si>
  <si>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</si>
  <si>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</si>
  <si>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</si>
  <si>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</si>
  <si>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</si>
  <si>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</si>
  <si>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</si>
  <si>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</si>
  <si>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</si>
  <si>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</si>
  <si>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</si>
  <si>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</si>
  <si>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</si>
  <si>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</si>
  <si>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</si>
  <si>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</si>
  <si>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</si>
  <si>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</si>
  <si>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</si>
  <si>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</si>
  <si>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</si>
  <si>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</si>
  <si>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</si>
  <si>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</si>
  <si>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</si>
  <si>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</si>
  <si>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</si>
  <si>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</si>
  <si>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</si>
  <si>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</si>
  <si>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</si>
  <si>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</si>
  <si>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</si>
  <si>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</si>
  <si>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</si>
  <si>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</si>
  <si>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</si>
  <si>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</si>
  <si>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</si>
  <si>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</si>
  <si>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</si>
  <si>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</si>
  <si>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</si>
  <si>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</si>
  <si>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</si>
  <si>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</si>
  <si>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</si>
  <si>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</si>
  <si>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</si>
  <si>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</si>
  <si>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</si>
  <si>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</si>
  <si>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</si>
  <si>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</si>
  <si>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</si>
  <si>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</si>
  <si>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</si>
  <si>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</si>
  <si>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</si>
  <si>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</si>
  <si>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</si>
  <si>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</si>
  <si>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</si>
  <si>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</si>
  <si>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</si>
  <si>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</si>
  <si>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</si>
  <si>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</si>
  <si>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</si>
  <si>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</si>
  <si>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</si>
  <si>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</si>
  <si>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</si>
  <si>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</si>
  <si>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</si>
  <si>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</si>
  <si>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</si>
  <si>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</si>
  <si>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</si>
  <si>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</si>
  <si>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</si>
  <si>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</si>
  <si>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</si>
  <si>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</si>
  <si>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</si>
  <si>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</si>
  <si>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</si>
  <si>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</si>
  <si>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</si>
  <si>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</si>
  <si>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</si>
  <si>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</si>
  <si>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</si>
  <si>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</si>
  <si>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</si>
  <si>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</si>
  <si>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</si>
  <si>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</si>
  <si>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</si>
  <si>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</si>
  <si>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</si>
  <si>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</si>
  <si>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</si>
  <si>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</si>
  <si>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</si>
  <si>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</si>
  <si>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</si>
  <si>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</si>
  <si>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</si>
  <si>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</si>
  <si>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</si>
  <si>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</si>
  <si>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</si>
  <si>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</si>
  <si>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</si>
  <si>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</si>
  <si>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</si>
  <si>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</si>
  <si>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</si>
  <si>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</si>
  <si>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</si>
  <si>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</si>
  <si>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</si>
  <si>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</si>
  <si>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</si>
  <si>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</si>
  <si>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</si>
  <si>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</si>
  <si>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</si>
  <si>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</si>
  <si>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</si>
  <si>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</si>
  <si>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</si>
  <si>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</si>
  <si>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</si>
  <si>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</si>
  <si>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</si>
  <si>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</si>
  <si>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</si>
  <si>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</si>
  <si>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</si>
  <si>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</si>
  <si>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</si>
  <si>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</si>
  <si>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</si>
  <si>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</si>
  <si>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</si>
  <si>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</si>
  <si>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</si>
  <si>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</si>
  <si>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</si>
  <si>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</si>
  <si>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</si>
  <si>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</si>
  <si>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</si>
  <si>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</si>
  <si>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</si>
  <si>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</si>
  <si>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</si>
  <si>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</si>
  <si>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</si>
  <si>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</si>
  <si>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</si>
  <si>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</si>
  <si>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</si>
  <si>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</si>
  <si>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</si>
  <si>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</si>
  <si>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</si>
  <si>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</si>
  <si>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</si>
  <si>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</si>
  <si>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</si>
  <si>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</si>
  <si>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</si>
  <si>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</si>
  <si>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</si>
  <si>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</si>
  <si>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</si>
  <si>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</si>
  <si>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</si>
  <si>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</si>
  <si>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</si>
  <si>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</si>
  <si>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</si>
  <si>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</si>
  <si>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</si>
  <si>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</si>
  <si>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</si>
  <si>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</si>
  <si>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</si>
  <si>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</si>
  <si>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</si>
  <si>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</si>
  <si>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</si>
  <si>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</si>
  <si>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</si>
  <si>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</si>
  <si>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</si>
  <si>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</si>
  <si>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</si>
  <si>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</si>
  <si>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</si>
  <si>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</si>
  <si>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</si>
  <si>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</si>
  <si>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</si>
  <si>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</si>
  <si>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</si>
  <si>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</si>
  <si>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</si>
  <si>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</si>
  <si>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</si>
  <si>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</si>
  <si>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</si>
  <si>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</si>
  <si>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</si>
  <si>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</si>
  <si>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</si>
  <si>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</si>
  <si>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</si>
  <si>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</si>
  <si>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</si>
  <si>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</si>
  <si>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</si>
  <si>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</si>
  <si>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</si>
  <si>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</si>
  <si>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</si>
  <si>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</si>
  <si>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</si>
  <si>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</si>
  <si>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</si>
  <si>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</si>
  <si>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</si>
  <si>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</si>
  <si>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</si>
  <si>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</si>
  <si>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</si>
  <si>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</si>
  <si>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</si>
  <si>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</si>
  <si>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</si>
  <si>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</si>
  <si>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</si>
  <si>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</si>
  <si>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</si>
  <si>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</si>
  <si>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</si>
  <si>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</si>
  <si>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</si>
  <si>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</si>
  <si>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</si>
  <si>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</si>
  <si>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</si>
  <si>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</si>
  <si>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</si>
  <si>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</si>
  <si>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</si>
  <si>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</si>
  <si>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</si>
  <si>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</si>
  <si>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</si>
  <si>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</si>
  <si>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</si>
  <si>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</si>
  <si>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</si>
  <si>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</si>
  <si>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</si>
  <si>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</si>
  <si>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</si>
  <si>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</si>
  <si>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</si>
  <si>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</si>
  <si>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</si>
  <si>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</si>
  <si>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</si>
  <si>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</si>
  <si>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</si>
  <si>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</si>
  <si>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</si>
  <si>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</si>
  <si>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</si>
  <si>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</si>
  <si>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</si>
  <si>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</si>
  <si>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</si>
  <si>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</si>
  <si>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</si>
  <si>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</si>
  <si>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</si>
  <si>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</si>
  <si>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</si>
  <si>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</si>
  <si>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</si>
  <si>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</si>
  <si>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</si>
  <si>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</si>
  <si>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</si>
  <si>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</si>
  <si>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</si>
  <si>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</si>
  <si>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</si>
  <si>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</si>
  <si>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</si>
  <si>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</si>
  <si>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</si>
  <si>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</si>
  <si>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</si>
  <si>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</si>
  <si>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</si>
  <si>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</si>
  <si>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</si>
  <si>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</si>
  <si>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</si>
  <si>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</si>
  <si>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</si>
  <si>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</si>
  <si>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</si>
  <si>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</si>
  <si>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</si>
  <si>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</si>
  <si>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</si>
  <si>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</si>
  <si>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</si>
  <si>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</si>
  <si>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</si>
  <si>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</si>
  <si>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</si>
  <si>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</si>
  <si>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</si>
  <si>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</si>
  <si>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</si>
  <si>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</si>
  <si>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</si>
  <si>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</si>
  <si>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</si>
  <si>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</si>
  <si>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</si>
  <si>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</si>
  <si>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</si>
  <si>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</si>
  <si>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</si>
  <si>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</si>
  <si>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</si>
  <si>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</si>
  <si>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</si>
  <si>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</si>
  <si>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</si>
  <si>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</si>
  <si>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</si>
  <si>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</si>
  <si>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</si>
  <si>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</si>
  <si>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</si>
  <si>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</si>
  <si>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</si>
  <si>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</si>
  <si>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</si>
  <si>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</si>
  <si>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</si>
  <si>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</si>
  <si>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</si>
  <si>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</si>
  <si>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</si>
  <si>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</si>
  <si>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</si>
  <si>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</si>
  <si>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</si>
  <si>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</si>
  <si>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</si>
  <si>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</si>
  <si>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</si>
  <si>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</si>
  <si>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</si>
  <si>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</si>
  <si>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</si>
  <si>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</si>
  <si>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</si>
  <si>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</si>
  <si>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</si>
  <si>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</si>
  <si>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</si>
  <si>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</si>
  <si>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</si>
  <si>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</si>
  <si>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</si>
  <si>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</si>
  <si>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</si>
  <si>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</si>
  <si>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</si>
  <si>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</si>
  <si>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</si>
  <si>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</si>
  <si>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</si>
  <si>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</si>
  <si>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</si>
  <si>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</si>
  <si>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</si>
  <si>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</si>
  <si>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</si>
  <si>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</si>
  <si>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</si>
  <si>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</si>
  <si>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</si>
  <si>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</si>
  <si>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</si>
  <si>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</si>
  <si>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</si>
  <si>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</si>
  <si>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</si>
  <si>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</si>
  <si>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</si>
  <si>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</si>
  <si>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</si>
  <si>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</si>
  <si>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</si>
  <si>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</si>
  <si>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</si>
  <si>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</si>
  <si>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</si>
  <si>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</si>
  <si>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</si>
  <si>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</si>
  <si>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</si>
  <si>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</si>
  <si>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</si>
  <si>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</si>
  <si>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</si>
  <si>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</si>
  <si>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</si>
  <si>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</si>
  <si>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</si>
  <si>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</si>
  <si>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</si>
  <si>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</si>
  <si>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</si>
  <si>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</si>
  <si>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</si>
  <si>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</si>
  <si>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</si>
  <si>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</si>
  <si>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</si>
  <si>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</si>
  <si>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</si>
  <si>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</si>
  <si>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</si>
  <si>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</si>
  <si>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</si>
  <si>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</si>
  <si>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</si>
  <si>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</si>
  <si>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</si>
  <si>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</si>
  <si>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</si>
  <si>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</si>
  <si>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</si>
  <si>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</si>
  <si>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</si>
  <si>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</si>
  <si>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</si>
  <si>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</si>
  <si>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</si>
  <si>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</si>
  <si>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</si>
  <si>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</si>
  <si>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</si>
  <si>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</si>
  <si>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</si>
  <si>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</si>
  <si>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</si>
  <si>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</si>
  <si>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</si>
  <si>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</si>
  <si>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</si>
  <si>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</si>
  <si>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</si>
  <si>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</si>
  <si>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</si>
  <si>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</si>
  <si>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</si>
  <si>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</si>
  <si>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</si>
  <si>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</si>
  <si>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</si>
  <si>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</si>
  <si>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</si>
  <si>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</si>
  <si>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</si>
  <si>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</si>
  <si>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</si>
  <si>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</si>
  <si>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</si>
  <si>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</si>
  <si>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</si>
  <si>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</si>
  <si>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</si>
  <si>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</si>
  <si>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</si>
  <si>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</si>
  <si>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</si>
  <si>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</si>
  <si>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</si>
  <si>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</si>
  <si>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</si>
  <si>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</si>
  <si>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</si>
  <si>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</si>
  <si>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</si>
  <si>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</si>
  <si>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</si>
  <si>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</si>
  <si>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</si>
  <si>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</si>
  <si>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</si>
  <si>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</si>
  <si>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</si>
  <si>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</si>
  <si>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</si>
  <si>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</si>
  <si>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</si>
  <si>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</si>
  <si>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</si>
  <si>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</si>
  <si>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</si>
  <si>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</si>
  <si>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</si>
  <si>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</si>
  <si>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</si>
  <si>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</si>
  <si>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</si>
  <si>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</si>
  <si>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</si>
  <si>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</si>
  <si>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</si>
  <si>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</si>
  <si>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</si>
  <si>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</si>
  <si>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</si>
  <si>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</si>
  <si>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</si>
  <si>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</si>
  <si>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</si>
  <si>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</si>
  <si>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</si>
  <si>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</si>
  <si>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</si>
  <si>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</si>
  <si>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</si>
  <si>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</si>
  <si>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</si>
  <si>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</si>
  <si>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</si>
  <si>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</si>
  <si>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</si>
  <si>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</si>
  <si>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</si>
  <si>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</si>
  <si>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</si>
  <si>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</si>
  <si>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</si>
  <si>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</si>
  <si>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</si>
  <si>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</si>
  <si>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</si>
  <si>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</si>
  <si>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</si>
  <si>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</si>
  <si>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</si>
  <si>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</si>
  <si>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</si>
  <si>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</si>
  <si>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</si>
  <si>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</si>
  <si>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</si>
  <si>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</si>
  <si>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</si>
  <si>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</si>
  <si>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</si>
  <si>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</si>
  <si>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</si>
  <si>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</si>
  <si>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</si>
  <si>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</si>
  <si>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</si>
  <si>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</si>
  <si>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</si>
  <si>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</si>
  <si>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</si>
  <si>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</si>
  <si>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</si>
  <si>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</si>
  <si>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</si>
  <si>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</si>
  <si>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</si>
  <si>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</si>
  <si>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</si>
  <si>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</si>
  <si>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</si>
  <si>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</si>
  <si>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</si>
  <si>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</si>
  <si>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</si>
  <si>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</si>
  <si>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</si>
  <si>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</si>
  <si>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</si>
  <si>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</si>
  <si>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</si>
  <si>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</si>
  <si>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</si>
  <si>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</si>
  <si>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</si>
  <si>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</si>
  <si>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</si>
  <si>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</si>
  <si>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</si>
  <si>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</si>
  <si>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</si>
  <si>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</si>
  <si>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</si>
  <si>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</si>
  <si>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</si>
  <si>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</si>
  <si>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</si>
  <si>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</si>
  <si>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</si>
  <si>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</si>
  <si>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</si>
  <si>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</si>
  <si>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</si>
  <si>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</si>
  <si>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</si>
  <si>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</si>
  <si>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</si>
  <si>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</si>
  <si>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</si>
  <si>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</si>
  <si>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</si>
  <si>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</si>
  <si>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</si>
  <si>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</si>
  <si>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</si>
  <si>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</si>
  <si>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</si>
  <si>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</si>
  <si>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</si>
  <si>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</si>
  <si>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</si>
  <si>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</si>
  <si>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</si>
  <si>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</si>
  <si>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</si>
  <si>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</si>
  <si>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</si>
  <si>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</si>
  <si>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</si>
  <si>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</si>
  <si>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</si>
  <si>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</si>
  <si>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</si>
  <si>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</si>
  <si>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</si>
  <si>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</si>
  <si>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</si>
  <si>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</si>
  <si>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</si>
  <si>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</si>
  <si>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</si>
  <si>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</si>
  <si>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</si>
  <si>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</si>
  <si>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</si>
  <si>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</si>
  <si>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</si>
  <si>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</si>
  <si>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</si>
  <si>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</si>
  <si>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</si>
  <si>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</si>
  <si>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</si>
  <si>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</si>
  <si>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</si>
  <si>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</si>
  <si>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</si>
  <si>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</si>
  <si>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</si>
  <si>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</si>
  <si>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</si>
  <si>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</si>
  <si>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</si>
  <si>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</si>
  <si>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</si>
  <si>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</si>
  <si>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</si>
  <si>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</si>
  <si>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</si>
  <si>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</si>
  <si>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</si>
  <si>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</si>
  <si>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</si>
  <si>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</si>
  <si>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</si>
  <si>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</si>
  <si>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</si>
  <si>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</si>
  <si>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</si>
  <si>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</si>
  <si>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</si>
  <si>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</si>
  <si>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</si>
  <si>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</si>
  <si>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</si>
  <si>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</si>
  <si>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</si>
  <si>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</si>
  <si>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</si>
  <si>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</si>
  <si>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</si>
  <si>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</si>
  <si>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</si>
  <si>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</si>
  <si>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</si>
  <si>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</si>
  <si>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</si>
  <si>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</si>
  <si>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</si>
  <si>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</si>
  <si>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</si>
  <si>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</si>
  <si>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</si>
  <si>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</si>
  <si>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</si>
  <si>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</si>
  <si>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</si>
  <si>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</si>
  <si>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</si>
  <si>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</si>
  <si>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</si>
  <si>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</si>
  <si>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</si>
  <si>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</si>
  <si>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</si>
  <si>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</si>
  <si>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</si>
  <si>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</si>
  <si>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</si>
  <si>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</si>
  <si>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</si>
  <si>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</si>
  <si>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</si>
  <si>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</si>
  <si>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</si>
  <si>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</si>
  <si>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</si>
  <si>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</si>
  <si>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</si>
  <si>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</si>
  <si>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</si>
  <si>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</si>
  <si>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</si>
  <si>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</si>
  <si>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</si>
  <si>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</si>
  <si>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</si>
  <si>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</si>
  <si>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</si>
  <si>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</si>
  <si>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</si>
  <si>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</si>
  <si>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</si>
  <si>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</si>
  <si>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</si>
  <si>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</si>
  <si>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</si>
  <si>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</si>
  <si>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</si>
  <si>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</si>
  <si>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</si>
  <si>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</si>
  <si>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</si>
  <si>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</si>
  <si>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</si>
  <si>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</si>
  <si>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</si>
  <si>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</si>
  <si>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</si>
  <si>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</si>
  <si>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</si>
  <si>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</si>
  <si>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</si>
  <si>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</si>
  <si>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</si>
  <si>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</si>
  <si>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</si>
  <si>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</si>
  <si>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</si>
  <si>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</si>
  <si>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</si>
  <si>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</si>
  <si>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</si>
  <si>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</si>
  <si>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</si>
  <si>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</si>
  <si>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</si>
  <si>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</si>
  <si>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</si>
  <si>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</si>
  <si>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</si>
  <si>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</si>
  <si>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</si>
  <si>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</si>
  <si>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</si>
  <si>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</si>
  <si>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</si>
  <si>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</si>
  <si>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</si>
  <si>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</si>
  <si>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</si>
  <si>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</si>
  <si>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</si>
  <si>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</si>
  <si>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</si>
  <si>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</si>
  <si>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</si>
  <si>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</si>
  <si>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</si>
  <si>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</si>
  <si>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</si>
  <si>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</si>
  <si>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</si>
  <si>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</si>
  <si>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</si>
  <si>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</si>
  <si>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</si>
  <si>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</si>
  <si>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</si>
  <si>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</si>
  <si>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</si>
  <si>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</si>
  <si>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</si>
  <si>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</si>
  <si>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</si>
  <si>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</si>
  <si>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</si>
  <si>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</si>
  <si>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</si>
  <si>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</si>
  <si>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</si>
  <si>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</si>
  <si>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</si>
  <si>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</si>
  <si>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</si>
  <si>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</si>
  <si>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</si>
  <si>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</si>
  <si>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</si>
  <si>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</si>
  <si>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</si>
  <si>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</si>
  <si>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</si>
  <si>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</si>
  <si>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</si>
  <si>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</si>
  <si>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</si>
  <si>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</si>
  <si>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</si>
  <si>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</si>
  <si>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</si>
  <si>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</si>
  <si>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</si>
  <si>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</si>
  <si>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</si>
  <si>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</si>
  <si>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</si>
  <si>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</si>
  <si>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</si>
  <si>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</si>
  <si>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</si>
  <si>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</si>
  <si>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</si>
  <si>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</si>
  <si>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</si>
  <si>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</si>
  <si>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</si>
  <si>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</si>
  <si>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</si>
  <si>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</si>
  <si>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</si>
  <si>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</si>
  <si>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</si>
  <si>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</si>
  <si>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</si>
  <si>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</si>
  <si>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</si>
  <si>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</si>
  <si>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</si>
  <si>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</si>
  <si>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</si>
  <si>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</si>
  <si>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</si>
  <si>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</si>
  <si>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</si>
  <si>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</si>
  <si>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</si>
  <si>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</si>
  <si>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</si>
  <si>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</si>
  <si>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</si>
  <si>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</si>
  <si>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</si>
  <si>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</si>
  <si>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</si>
  <si>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</si>
  <si>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</si>
  <si>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</si>
  <si>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</si>
  <si>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</si>
  <si>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</si>
  <si>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</si>
  <si>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</si>
  <si>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</si>
  <si>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</si>
  <si>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</si>
  <si>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</si>
  <si>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</si>
  <si>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</si>
  <si>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</si>
  <si>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</si>
  <si>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</si>
  <si>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</si>
  <si>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</si>
  <si>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</si>
  <si>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</si>
  <si>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</si>
  <si>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</si>
  <si>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</si>
  <si>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</si>
  <si>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</si>
  <si>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</si>
  <si>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</si>
  <si>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</si>
  <si>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</si>
  <si>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</si>
  <si>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</si>
  <si>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</si>
  <si>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</si>
  <si>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</si>
  <si>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</si>
  <si>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</si>
  <si>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</si>
  <si>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</si>
  <si>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</si>
  <si>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</si>
  <si>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</si>
  <si>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</si>
  <si>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</si>
  <si>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</si>
  <si>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</si>
  <si>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</si>
  <si>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</si>
  <si>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</si>
  <si>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</si>
  <si>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</si>
  <si>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</si>
  <si>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</si>
  <si>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</si>
  <si>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</si>
  <si>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</si>
  <si>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</si>
  <si>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</si>
  <si>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</si>
  <si>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</si>
  <si>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</si>
  <si>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</si>
  <si>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</si>
  <si>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</si>
  <si>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</si>
  <si>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</si>
  <si>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</si>
  <si>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</si>
  <si>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</si>
  <si>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</si>
  <si>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</si>
  <si>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</si>
  <si>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</si>
  <si>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</si>
  <si>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</si>
  <si>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</si>
  <si>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</si>
  <si>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</si>
  <si>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</si>
  <si>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</si>
  <si>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</si>
  <si>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</si>
  <si>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</si>
  <si>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</si>
  <si>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</si>
  <si>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</si>
  <si>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</si>
  <si>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</si>
  <si>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</si>
  <si>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</si>
  <si>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</si>
  <si>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</si>
  <si>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</si>
  <si>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</si>
  <si>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</si>
  <si>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</si>
  <si>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</si>
  <si>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</si>
  <si>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</si>
  <si>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</si>
  <si>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</si>
  <si>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</si>
  <si>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</si>
  <si>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</si>
  <si>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</si>
  <si>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</si>
  <si>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</si>
  <si>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</si>
  <si>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</si>
  <si>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</si>
  <si>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</si>
  <si>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</si>
  <si>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</si>
  <si>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</si>
  <si>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</si>
  <si>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</si>
  <si>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</si>
  <si>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</si>
  <si>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</si>
  <si>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</si>
  <si>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</si>
  <si>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</si>
  <si>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</si>
  <si>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</si>
  <si>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</si>
  <si>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</si>
  <si>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</si>
  <si>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</si>
  <si>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</si>
  <si>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</si>
  <si>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</si>
  <si>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</si>
  <si>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</si>
  <si>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</si>
  <si>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</si>
  <si>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</si>
  <si>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</si>
  <si>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</si>
  <si>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</si>
  <si>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</si>
  <si>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</si>
  <si>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</si>
  <si>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</si>
  <si>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</si>
  <si>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</si>
  <si>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</si>
  <si>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</si>
  <si>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</si>
  <si>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</si>
  <si>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</si>
  <si>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</si>
  <si>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</si>
  <si>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</si>
  <si>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</si>
  <si>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</si>
  <si>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</si>
  <si>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</si>
  <si>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</si>
  <si>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</si>
  <si>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</si>
  <si>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</si>
  <si>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</si>
  <si>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</si>
  <si>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</si>
  <si>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</si>
  <si>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</si>
  <si>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</si>
  <si>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</si>
  <si>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</si>
  <si>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</si>
  <si>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</si>
  <si>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</si>
  <si>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</si>
  <si>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</si>
  <si>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</si>
  <si>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</si>
  <si>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</si>
  <si>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</si>
  <si>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</si>
  <si>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</si>
  <si>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</si>
  <si>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</si>
  <si>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</si>
  <si>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</si>
  <si>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</si>
  <si>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</si>
  <si>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</si>
  <si>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</si>
  <si>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</si>
  <si>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</si>
  <si>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</si>
  <si>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</si>
  <si>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</si>
  <si>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</si>
  <si>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</si>
  <si>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</si>
  <si>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</si>
  <si>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</si>
  <si>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</si>
  <si>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</si>
  <si>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</si>
  <si>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</si>
  <si>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</si>
  <si>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</si>
  <si>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</si>
  <si>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</si>
  <si>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</si>
  <si>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</si>
  <si>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</si>
  <si>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</si>
  <si>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</si>
  <si>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</si>
  <si>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</si>
  <si>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</si>
  <si>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</si>
  <si>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</si>
  <si>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</si>
  <si>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</si>
  <si>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</si>
  <si>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</si>
  <si>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</si>
  <si>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</si>
  <si>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</si>
  <si>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</si>
  <si>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</si>
  <si>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</si>
  <si>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</si>
  <si>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</si>
  <si>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</si>
  <si>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</si>
  <si>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</si>
  <si>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</si>
  <si>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</si>
  <si>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</si>
  <si>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</si>
  <si>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</si>
  <si>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</si>
  <si>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</si>
  <si>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</si>
  <si>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</si>
  <si>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</si>
  <si>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</si>
  <si>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</si>
  <si>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</si>
  <si>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</si>
  <si>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</si>
  <si>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</si>
  <si>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</si>
  <si>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</si>
  <si>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</si>
  <si>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</si>
  <si>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</si>
  <si>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</si>
  <si>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</si>
  <si>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</si>
  <si>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</si>
  <si>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</si>
  <si>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</si>
  <si>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</si>
  <si>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</si>
  <si>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</si>
  <si>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</si>
  <si>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</si>
  <si>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</si>
  <si>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</si>
  <si>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</si>
  <si>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</si>
  <si>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</si>
  <si>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</si>
  <si>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</si>
  <si>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</si>
  <si>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</si>
  <si>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</si>
  <si>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</si>
  <si>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</si>
  <si>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</si>
  <si>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</si>
  <si>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</si>
  <si>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</si>
  <si>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</si>
  <si>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</si>
  <si>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</si>
  <si>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</si>
  <si>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</si>
  <si>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</si>
  <si>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</si>
  <si>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</si>
  <si>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</si>
  <si>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</si>
  <si>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</si>
  <si>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</si>
  <si>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</si>
  <si>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</si>
  <si>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</si>
  <si>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</si>
  <si>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</si>
  <si>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</si>
  <si>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</si>
  <si>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</si>
  <si>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</si>
  <si>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</si>
  <si>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</si>
  <si>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</si>
  <si>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</si>
  <si>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</si>
  <si>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</si>
  <si>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</si>
  <si>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</si>
  <si>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</si>
  <si>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</si>
  <si>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</si>
  <si>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</si>
  <si>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</si>
  <si>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</si>
  <si>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</si>
  <si>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</si>
  <si>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</si>
  <si>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</si>
  <si>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</si>
  <si>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</si>
  <si>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</si>
  <si>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</si>
  <si>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</si>
  <si>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</si>
  <si>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</si>
  <si>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</si>
  <si>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</si>
  <si>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</si>
  <si>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</si>
  <si>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</si>
  <si>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</si>
  <si>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</si>
  <si>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</si>
  <si>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</si>
  <si>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</si>
  <si>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</si>
  <si>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</si>
  <si>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</si>
  <si>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</si>
  <si>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</si>
  <si>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</si>
  <si>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</si>
  <si>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</si>
  <si>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</si>
  <si>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</si>
  <si>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</si>
  <si>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</si>
  <si>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</si>
  <si>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</si>
  <si>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</si>
  <si>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</si>
  <si>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</si>
  <si>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</si>
  <si>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</si>
  <si>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</si>
  <si>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</si>
  <si>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</si>
  <si>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</si>
  <si>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</si>
  <si>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</si>
  <si>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</si>
  <si>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</si>
  <si>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</si>
  <si>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</si>
  <si>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</si>
  <si>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</si>
  <si>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</si>
  <si>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</si>
  <si>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</si>
  <si>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</si>
  <si>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</si>
  <si>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</si>
  <si>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</si>
  <si>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</si>
  <si>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</si>
  <si>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</si>
  <si>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</si>
  <si>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</si>
  <si>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</si>
  <si>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</si>
  <si>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</si>
  <si>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</si>
  <si>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</si>
  <si>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</si>
  <si>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</si>
  <si>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</si>
  <si>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</si>
  <si>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</si>
  <si>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</si>
  <si>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</si>
  <si>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</si>
  <si>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</si>
  <si>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</si>
  <si>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</si>
  <si>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</si>
  <si>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</si>
  <si>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</si>
  <si>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</si>
  <si>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</si>
  <si>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</si>
  <si>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</si>
  <si>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</si>
  <si>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</si>
  <si>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</si>
  <si>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</si>
  <si>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</si>
  <si>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</si>
  <si>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</si>
  <si>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</si>
  <si>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</si>
  <si>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</si>
  <si>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</si>
  <si>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</si>
  <si>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</si>
  <si>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</si>
  <si>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</si>
  <si>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</si>
  <si>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</si>
  <si>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</si>
  <si>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</si>
  <si>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</si>
  <si>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</si>
  <si>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</si>
  <si>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</si>
  <si>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</si>
  <si>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</si>
  <si>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</si>
  <si>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</si>
  <si>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</si>
  <si>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</si>
  <si>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</si>
  <si>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</si>
  <si>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</si>
  <si>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</si>
  <si>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</si>
  <si>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</si>
  <si>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</si>
  <si>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</si>
  <si>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</si>
  <si>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</si>
  <si>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</si>
  <si>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</si>
  <si>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</si>
  <si>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</si>
  <si>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</si>
  <si>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</si>
  <si>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</si>
  <si>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</si>
  <si>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</si>
  <si>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</si>
  <si>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</si>
  <si>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</si>
  <si>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</si>
  <si>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</si>
  <si>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</si>
  <si>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</si>
  <si>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</si>
  <si>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</si>
  <si>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</si>
  <si>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</si>
  <si>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</si>
  <si>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</si>
  <si>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</si>
  <si>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</si>
  <si>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</si>
  <si>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</si>
  <si>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</si>
  <si>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</si>
  <si>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</si>
  <si>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</si>
  <si>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</si>
  <si>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</si>
  <si>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</si>
  <si>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</si>
  <si>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</si>
  <si>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</si>
  <si>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</si>
  <si>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</si>
  <si>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</si>
  <si>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</si>
  <si>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</si>
  <si>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</si>
  <si>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</si>
  <si>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</si>
  <si>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</si>
  <si>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</si>
  <si>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</si>
  <si>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</si>
  <si>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</si>
  <si>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</si>
  <si>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</si>
  <si>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</si>
  <si>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</si>
  <si>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</si>
  <si>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</si>
  <si>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</si>
  <si>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</si>
  <si>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</si>
  <si>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</si>
  <si>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</si>
  <si>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</si>
  <si>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</si>
  <si>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</si>
  <si>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</si>
  <si>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</si>
  <si>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</si>
  <si>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</si>
  <si>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</si>
  <si>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</si>
  <si>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</si>
  <si>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</si>
  <si>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</si>
  <si>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</si>
  <si>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</si>
  <si>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</si>
  <si>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</si>
  <si>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</si>
  <si>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</si>
  <si>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</si>
  <si>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</si>
  <si>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</si>
  <si>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</si>
  <si>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</si>
  <si>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</si>
  <si>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</si>
  <si>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</si>
  <si>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</si>
  <si>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</si>
  <si>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</si>
  <si>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</si>
  <si>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</si>
  <si>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</si>
  <si>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</si>
  <si>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</si>
  <si>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</si>
  <si>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</si>
  <si>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</si>
  <si>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</si>
  <si>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</si>
  <si>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</si>
  <si>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</si>
  <si>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</si>
  <si>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</si>
  <si>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</si>
  <si>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</si>
  <si>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</si>
  <si>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</si>
  <si>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</si>
  <si>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</si>
  <si>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</si>
  <si>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</si>
  <si>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</si>
  <si>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</si>
  <si>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</si>
  <si>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</si>
  <si>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</si>
  <si>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</si>
  <si>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</si>
  <si>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</si>
  <si>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</si>
  <si>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</si>
  <si>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</si>
  <si>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</si>
  <si>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</si>
  <si>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</si>
  <si>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</si>
  <si>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</si>
  <si>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</si>
  <si>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</si>
  <si>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</si>
  <si>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</si>
  <si>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</si>
  <si>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</si>
  <si>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</si>
  <si>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</si>
  <si>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</si>
  <si>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</si>
  <si>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</si>
  <si>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</si>
  <si>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</si>
  <si>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</si>
  <si>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</si>
  <si>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</si>
  <si>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</si>
  <si>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</si>
  <si>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</si>
  <si>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</si>
  <si>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</si>
  <si>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</si>
  <si>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</si>
  <si>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</si>
  <si>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</si>
  <si>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</si>
  <si>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</si>
  <si>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</si>
  <si>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</si>
  <si>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</si>
  <si>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</si>
  <si>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</si>
  <si>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</si>
  <si>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</si>
  <si>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</si>
  <si>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</si>
  <si>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</si>
  <si>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</si>
  <si>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</si>
  <si>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</si>
  <si>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</si>
  <si>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</si>
  <si>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</si>
  <si>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</si>
  <si>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</si>
  <si>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</si>
  <si>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</si>
  <si>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</si>
  <si>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</si>
  <si>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</si>
  <si>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</si>
  <si>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</si>
  <si>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</si>
  <si>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</si>
  <si>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</si>
  <si>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</si>
  <si>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</si>
  <si>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</si>
  <si>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</si>
  <si>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</si>
  <si>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</si>
  <si>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</si>
  <si>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</si>
  <si>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</si>
  <si>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</si>
  <si>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</si>
  <si>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</si>
  <si>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</si>
  <si>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</si>
  <si>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</si>
  <si>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</si>
  <si>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</si>
  <si>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</si>
  <si>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</si>
  <si>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</si>
  <si>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</si>
  <si>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</si>
  <si>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</si>
  <si>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</si>
  <si>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</si>
  <si>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</si>
  <si>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</si>
  <si>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</si>
  <si>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</si>
  <si>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</si>
  <si>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</si>
  <si>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</si>
  <si>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</si>
  <si>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</si>
  <si>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</si>
  <si>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</si>
  <si>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</si>
  <si>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</si>
  <si>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</si>
  <si>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</si>
  <si>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</si>
  <si>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</si>
  <si>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</si>
  <si>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</si>
  <si>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</si>
  <si>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</si>
  <si>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</si>
  <si>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</si>
  <si>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</si>
  <si>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</si>
  <si>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</si>
  <si>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</si>
  <si>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</si>
  <si>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</si>
  <si>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</si>
  <si>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</si>
  <si>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</si>
  <si>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</si>
  <si>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</si>
  <si>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</si>
  <si>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</si>
  <si>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</si>
  <si>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</si>
  <si>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</si>
  <si>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</si>
  <si>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</si>
  <si>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</si>
  <si>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</si>
  <si>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</si>
  <si>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</si>
  <si>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</si>
  <si>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</si>
  <si>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</si>
  <si>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</si>
  <si>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</si>
  <si>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</si>
  <si>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</si>
  <si>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</si>
  <si>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</si>
  <si>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</si>
  <si>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</si>
  <si>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</si>
  <si>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</si>
  <si>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</si>
  <si>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</si>
  <si>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</si>
  <si>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</si>
  <si>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</si>
  <si>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</si>
  <si>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</si>
  <si>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</si>
  <si>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</si>
  <si>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</si>
  <si>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</si>
  <si>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</si>
  <si>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</si>
  <si>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</si>
  <si>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</si>
  <si>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</si>
  <si>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</si>
  <si>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</si>
  <si>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</si>
  <si>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</si>
  <si>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</si>
  <si>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</si>
  <si>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</si>
  <si>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</si>
  <si>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</si>
  <si>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</si>
  <si>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</si>
  <si>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</si>
  <si>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</si>
  <si>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</si>
  <si>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</si>
  <si>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</si>
  <si>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</si>
  <si>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</si>
  <si>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</si>
  <si>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</si>
  <si>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</si>
  <si>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</si>
  <si>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</si>
  <si>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</si>
  <si>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</si>
  <si>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</si>
  <si>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</si>
  <si>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</si>
  <si>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</si>
  <si>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</si>
  <si>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</si>
  <si>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</si>
  <si>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</si>
  <si>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</si>
  <si>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</si>
  <si>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</si>
  <si>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</si>
  <si>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</si>
  <si>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</si>
  <si>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</si>
  <si>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</si>
  <si>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</si>
  <si>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</si>
  <si>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</si>
  <si>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</si>
  <si>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</si>
  <si>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</si>
  <si>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</si>
  <si>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</si>
  <si>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</si>
  <si>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</si>
  <si>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</si>
  <si>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</si>
  <si>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</si>
  <si>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</si>
  <si>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</si>
  <si>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</si>
  <si>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</si>
  <si>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</si>
  <si>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</si>
  <si>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</si>
  <si>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</si>
  <si>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</si>
  <si>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</si>
  <si>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</si>
  <si>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</si>
  <si>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</si>
  <si>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</si>
  <si>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</si>
  <si>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</si>
  <si>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</si>
  <si>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</si>
  <si>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</si>
  <si>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</si>
  <si>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</si>
  <si>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</si>
  <si>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</si>
  <si>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</si>
  <si>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</si>
  <si>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</si>
  <si>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</si>
  <si>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</si>
  <si>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</si>
  <si>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</si>
  <si>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</si>
  <si>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</si>
  <si>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</si>
  <si>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</si>
  <si>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</si>
  <si>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</si>
  <si>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</si>
  <si>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</si>
  <si>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</si>
  <si>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</si>
  <si>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</si>
  <si>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</si>
  <si>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</si>
  <si>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</si>
  <si>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</si>
  <si>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</si>
  <si>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</si>
  <si>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</si>
  <si>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</si>
  <si>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</si>
  <si>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</si>
  <si>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</si>
  <si>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</si>
  <si>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</si>
  <si>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</si>
  <si>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</si>
  <si>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</si>
  <si>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</si>
  <si>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</si>
  <si>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</si>
  <si>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</si>
  <si>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</si>
  <si>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</si>
  <si>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</si>
  <si>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</si>
  <si>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</si>
  <si>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</si>
  <si>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</si>
  <si>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</si>
  <si>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</si>
  <si>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</si>
  <si>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</si>
  <si>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</si>
  <si>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</si>
  <si>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</si>
  <si>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</si>
  <si>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</si>
  <si>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</si>
  <si>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</si>
  <si>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</si>
  <si>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</si>
  <si>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</si>
  <si>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</si>
  <si>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</si>
  <si>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</si>
  <si>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</si>
  <si>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</si>
  <si>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</si>
  <si>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</si>
  <si>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</si>
  <si>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</si>
  <si>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</si>
  <si>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</si>
  <si>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</si>
  <si>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</si>
  <si>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</si>
  <si>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</si>
  <si>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</si>
  <si>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</si>
  <si>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</si>
  <si>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</si>
  <si>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</si>
  <si>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</si>
  <si>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</si>
  <si>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</si>
  <si>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</si>
  <si>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</si>
  <si>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</si>
  <si>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</si>
  <si>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</si>
  <si>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</si>
  <si>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</si>
  <si>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</si>
  <si>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</si>
  <si>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</si>
  <si>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</si>
  <si>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</si>
  <si>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</si>
  <si>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</si>
  <si>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</si>
  <si>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</si>
  <si>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</si>
  <si>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</si>
  <si>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</si>
  <si>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</si>
  <si>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</si>
  <si>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</si>
  <si>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</si>
  <si>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</si>
  <si>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</si>
  <si>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</si>
  <si>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</si>
  <si>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</si>
  <si>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</si>
  <si>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</si>
  <si>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</si>
  <si>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</si>
  <si>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</si>
  <si>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</si>
  <si>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</si>
  <si>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</si>
  <si>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</si>
  <si>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</si>
  <si>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</si>
  <si>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</si>
  <si>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</si>
  <si>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</si>
  <si>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</si>
  <si>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</si>
  <si>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</si>
  <si>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</si>
  <si>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</si>
  <si>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</si>
  <si>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</si>
  <si>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</si>
  <si>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</si>
  <si>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</si>
  <si>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</si>
  <si>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</si>
  <si>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</si>
  <si>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</si>
  <si>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</si>
  <si>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</si>
  <si>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</si>
  <si>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</si>
  <si>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</si>
  <si>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</si>
  <si>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</si>
  <si>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</si>
  <si>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</si>
  <si>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</si>
  <si>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</si>
  <si>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</si>
  <si>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</si>
  <si>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</si>
  <si>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</si>
  <si>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</si>
  <si>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</si>
  <si>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</si>
  <si>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</si>
  <si>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</si>
  <si>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</si>
  <si>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</si>
  <si>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</si>
  <si>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</si>
  <si>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</si>
  <si>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</si>
  <si>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</si>
  <si>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</si>
  <si>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</si>
  <si>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</si>
  <si>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</si>
  <si>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</si>
  <si>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</si>
  <si>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</si>
  <si>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</si>
  <si>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</si>
  <si>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</si>
  <si>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</si>
  <si>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</si>
  <si>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</si>
  <si>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</si>
  <si>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</si>
  <si>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</si>
  <si>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</si>
  <si>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</si>
  <si>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</si>
  <si>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</si>
  <si>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</si>
  <si>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</si>
  <si>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</si>
  <si>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</si>
  <si>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</si>
  <si>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</si>
  <si>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</si>
  <si>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</si>
  <si>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</si>
  <si>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</si>
  <si>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</si>
  <si>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</si>
  <si>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</si>
  <si>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</si>
  <si>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</si>
  <si>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</si>
  <si>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</si>
  <si>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</si>
  <si>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</si>
  <si>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</si>
  <si>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</si>
  <si>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</si>
  <si>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</si>
  <si>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</si>
  <si>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</si>
  <si>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</si>
  <si>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</si>
  <si>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</si>
  <si>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</si>
  <si>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</si>
  <si>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</si>
  <si>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</si>
  <si>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</si>
  <si>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</si>
  <si>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</si>
  <si>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</si>
  <si>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</si>
  <si>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</si>
  <si>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</si>
  <si>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</si>
  <si>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</si>
  <si>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</si>
  <si>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</si>
  <si>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</si>
  <si>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</si>
  <si>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</si>
  <si>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</si>
  <si>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</si>
  <si>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</si>
  <si>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</si>
  <si>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</si>
  <si>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</si>
  <si>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</si>
  <si>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</si>
  <si>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</si>
  <si>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</si>
  <si>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</si>
  <si>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</si>
  <si>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</si>
  <si>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</si>
  <si>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</si>
  <si>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</si>
  <si>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</si>
  <si>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</si>
  <si>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</si>
  <si>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</si>
  <si>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</si>
  <si>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</si>
  <si>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</si>
  <si>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</si>
  <si>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</si>
  <si>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</si>
  <si>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</si>
  <si>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</si>
  <si>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</si>
  <si>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</si>
  <si>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</si>
  <si>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</si>
  <si>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</si>
  <si>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</si>
  <si>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</si>
  <si>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</si>
  <si>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</si>
  <si>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</si>
  <si>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</si>
  <si>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</si>
  <si>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</si>
  <si>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</si>
  <si>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</si>
  <si>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</si>
  <si>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</si>
  <si>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</si>
  <si>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</si>
  <si>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</si>
  <si>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</si>
  <si>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</si>
  <si>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</si>
  <si>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</si>
  <si>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</si>
  <si>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</si>
  <si>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</si>
  <si>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</si>
  <si>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</si>
  <si>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</si>
  <si>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</si>
  <si>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</si>
  <si>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</si>
  <si>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</si>
  <si>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</si>
  <si>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</si>
  <si>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</si>
  <si>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</si>
  <si>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</si>
  <si>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</si>
  <si>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</si>
  <si>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</si>
  <si>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</si>
  <si>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</si>
  <si>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</si>
  <si>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</si>
  <si>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</si>
  <si>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</si>
  <si>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</si>
  <si>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</si>
  <si>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</si>
  <si>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</si>
  <si>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</si>
  <si>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</si>
  <si>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</si>
  <si>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</si>
  <si>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</si>
  <si>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</si>
  <si>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</si>
  <si>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</si>
  <si>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</si>
  <si>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</si>
  <si>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</si>
  <si>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</si>
  <si>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</si>
  <si>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</si>
  <si>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</si>
  <si>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</si>
  <si>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</si>
  <si>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</si>
  <si>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</si>
  <si>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</si>
  <si>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</si>
  <si>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</si>
  <si>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</si>
  <si>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</si>
  <si>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</si>
  <si>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</si>
  <si>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</si>
  <si>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</si>
  <si>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</si>
  <si>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</si>
  <si>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</si>
  <si>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</si>
  <si>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</si>
  <si>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</si>
  <si>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</si>
  <si>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</si>
  <si>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</si>
  <si>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</si>
  <si>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</si>
  <si>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</si>
  <si>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</si>
  <si>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</si>
  <si>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</si>
  <si>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</si>
  <si>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</si>
  <si>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</si>
  <si>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</si>
  <si>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</si>
  <si>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</si>
  <si>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</si>
  <si>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</si>
  <si>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</si>
  <si>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</si>
  <si>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</si>
  <si>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</si>
  <si>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</si>
  <si>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</si>
  <si>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</si>
  <si>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</si>
  <si>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</si>
  <si>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</si>
  <si>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</si>
  <si>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</si>
  <si>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</si>
  <si>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</si>
  <si>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</si>
  <si>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</si>
  <si>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</si>
  <si>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</si>
  <si>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</si>
  <si>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</si>
  <si>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</si>
  <si>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</si>
  <si>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</si>
  <si>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</si>
  <si>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</si>
  <si>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</si>
  <si>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</si>
  <si>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</si>
  <si>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</si>
  <si>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</si>
  <si>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</si>
  <si>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</si>
  <si>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</si>
  <si>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</si>
  <si>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</si>
  <si>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</si>
  <si>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</si>
  <si>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</si>
  <si>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</si>
  <si>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</si>
  <si>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</si>
  <si>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</si>
  <si>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</si>
  <si>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</si>
  <si>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</si>
  <si>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</si>
  <si>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</si>
  <si>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</si>
  <si>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</si>
  <si>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</si>
  <si>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</si>
  <si>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</si>
  <si>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</si>
  <si>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</si>
  <si>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</si>
  <si>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</si>
  <si>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</si>
  <si>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</si>
  <si>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</si>
  <si>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</si>
  <si>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</si>
  <si>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</si>
  <si>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</si>
  <si>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</si>
  <si>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</si>
  <si>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</si>
  <si>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</si>
  <si>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</si>
  <si>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</si>
  <si>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</si>
  <si>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</si>
  <si>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</si>
  <si>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</si>
  <si>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</si>
  <si>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</si>
  <si>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</si>
  <si>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</si>
  <si>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</si>
  <si>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</si>
  <si>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</si>
  <si>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</si>
  <si>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</si>
  <si>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</si>
  <si>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</si>
  <si>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</si>
  <si>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</si>
  <si>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</si>
  <si>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</si>
  <si>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</si>
  <si>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</si>
  <si>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</si>
  <si>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</si>
  <si>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</si>
  <si>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</si>
  <si>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</si>
  <si>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</si>
  <si>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</si>
  <si>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</si>
  <si>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</si>
  <si>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</si>
  <si>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</si>
  <si>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</si>
  <si>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</si>
  <si>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</si>
  <si>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</si>
  <si>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</si>
  <si>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</si>
  <si>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</si>
  <si>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</si>
  <si>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</si>
  <si>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</si>
  <si>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</si>
  <si>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</si>
  <si>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</si>
  <si>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</si>
  <si>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</si>
  <si>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</si>
  <si>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</si>
  <si>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</si>
  <si>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</si>
  <si>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</si>
  <si>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</si>
  <si>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</si>
  <si>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</si>
  <si>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</si>
  <si>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</si>
  <si>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</si>
  <si>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</si>
  <si>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</si>
  <si>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</si>
  <si>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</si>
  <si>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</si>
  <si>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</si>
  <si>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</si>
  <si>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</si>
  <si>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</si>
  <si>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</si>
  <si>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</si>
  <si>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</si>
  <si>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</si>
  <si>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</si>
  <si>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</si>
  <si>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</si>
  <si>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</si>
  <si>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</si>
  <si>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</si>
  <si>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</si>
  <si>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</si>
  <si>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</si>
  <si>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</si>
  <si>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</si>
  <si>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</si>
  <si>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</si>
  <si>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</si>
  <si>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</si>
  <si>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</si>
  <si>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</si>
  <si>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</si>
  <si>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</si>
  <si>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</si>
  <si>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</si>
  <si>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</si>
  <si>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</si>
  <si>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</si>
  <si>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</si>
  <si>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</si>
  <si>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</si>
  <si>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</si>
  <si>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</si>
  <si>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</si>
  <si>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</si>
  <si>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</si>
  <si>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</si>
  <si>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</si>
  <si>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</si>
  <si>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</si>
  <si>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</si>
  <si>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</si>
  <si>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</si>
  <si>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</si>
  <si>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</si>
  <si>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</si>
  <si>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</si>
  <si>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</si>
  <si>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</si>
  <si>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</si>
  <si>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</si>
  <si>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</si>
  <si>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</si>
  <si>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</si>
  <si>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</si>
  <si>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</si>
  <si>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</si>
  <si>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</si>
  <si>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</si>
  <si>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</si>
  <si>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</si>
  <si>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</si>
  <si>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</si>
  <si>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</si>
  <si>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</si>
  <si>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</si>
  <si>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</si>
  <si>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</si>
  <si>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</si>
  <si>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</si>
  <si>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</si>
  <si>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</si>
  <si>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</si>
  <si>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</si>
  <si>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</si>
  <si>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</si>
  <si>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</si>
  <si>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</si>
  <si>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</si>
  <si>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</si>
  <si>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</si>
  <si>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</si>
  <si>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</si>
  <si>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</si>
  <si>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</si>
  <si>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</si>
  <si>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</si>
  <si>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</si>
  <si>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</si>
  <si>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</si>
  <si>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</si>
  <si>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</si>
  <si>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</si>
  <si>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</si>
  <si>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</si>
  <si>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</si>
  <si>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</si>
  <si>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</si>
  <si>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</si>
  <si>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</si>
  <si>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</si>
  <si>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</si>
  <si>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</si>
  <si>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</si>
  <si>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</si>
  <si>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</si>
  <si>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</si>
  <si>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</si>
  <si>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</si>
  <si>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</si>
  <si>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</si>
  <si>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</si>
  <si>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</si>
  <si>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</si>
  <si>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</si>
  <si>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</si>
  <si>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</si>
  <si>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</si>
  <si>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</si>
  <si>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</si>
  <si>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</si>
  <si>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</si>
  <si>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</si>
  <si>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</si>
  <si>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</si>
  <si>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</si>
  <si>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</si>
  <si>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</si>
  <si>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</si>
  <si>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</si>
  <si>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</si>
  <si>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</si>
  <si>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</si>
  <si>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</si>
  <si>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</si>
  <si>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</si>
  <si>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</si>
  <si>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</si>
  <si>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</si>
  <si>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</si>
  <si>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</si>
  <si>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</si>
  <si>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</si>
  <si>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</si>
  <si>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</si>
  <si>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</si>
  <si>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</si>
  <si>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</si>
  <si>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</si>
  <si>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</si>
  <si>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</si>
  <si>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</si>
  <si>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</si>
  <si>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</si>
  <si>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</si>
  <si>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</si>
  <si>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</si>
  <si>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</si>
  <si>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</si>
  <si>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</si>
  <si>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</si>
  <si>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</si>
  <si>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</si>
  <si>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</si>
  <si>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</si>
  <si>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</si>
  <si>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</si>
  <si>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</si>
  <si>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</si>
  <si>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</si>
  <si>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</si>
  <si>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</si>
  <si>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</si>
  <si>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</si>
  <si>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</si>
  <si>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</si>
  <si>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</si>
  <si>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</si>
  <si>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</si>
  <si>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</si>
  <si>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</si>
  <si>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</si>
  <si>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</si>
  <si>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</si>
  <si>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</si>
  <si>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</si>
  <si>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</si>
  <si>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</si>
  <si>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</si>
  <si>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</si>
  <si>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</si>
  <si>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</si>
  <si>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</si>
  <si>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</si>
  <si>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</si>
  <si>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</si>
  <si>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</si>
  <si>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</si>
  <si>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</si>
  <si>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</si>
  <si>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</si>
  <si>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</si>
  <si>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</si>
  <si>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</si>
  <si>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</si>
  <si>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</si>
  <si>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</si>
  <si>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</si>
  <si>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</si>
  <si>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</si>
  <si>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</si>
  <si>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</si>
  <si>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</si>
  <si>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</si>
  <si>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</si>
  <si>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</si>
  <si>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</si>
  <si>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</si>
  <si>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</si>
  <si>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</si>
  <si>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</si>
  <si>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</si>
  <si>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</si>
  <si>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</si>
  <si>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</si>
  <si>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</si>
  <si>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</si>
  <si>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</si>
  <si>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</si>
  <si>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</si>
  <si>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</si>
  <si>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</si>
  <si>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</si>
  <si>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</si>
  <si>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</si>
  <si>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</si>
  <si>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</si>
  <si>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</si>
  <si>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</si>
  <si>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</si>
  <si>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</si>
  <si>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</si>
  <si>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</si>
  <si>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</si>
  <si>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</si>
  <si>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</si>
  <si>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</si>
  <si>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</si>
  <si>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</si>
  <si>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</si>
  <si>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</si>
  <si>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</si>
  <si>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</si>
  <si>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</si>
  <si>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</si>
  <si>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</si>
  <si>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</si>
  <si>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</si>
  <si>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</si>
  <si>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</si>
  <si>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</si>
  <si>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</si>
  <si>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</si>
  <si>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</si>
  <si>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</si>
  <si>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</si>
  <si>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</si>
  <si>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</si>
  <si>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</si>
  <si>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</si>
  <si>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</si>
  <si>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</si>
  <si>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</si>
  <si>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</si>
  <si>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</si>
  <si>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</si>
  <si>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</si>
  <si>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</si>
  <si>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</si>
  <si>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</si>
  <si>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</si>
  <si>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</si>
  <si>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</si>
  <si>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</si>
  <si>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</si>
  <si>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</si>
  <si>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</si>
  <si>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</si>
  <si>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</si>
  <si>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</si>
  <si>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</si>
  <si>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</si>
  <si>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</si>
  <si>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</si>
  <si>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</si>
  <si>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</si>
  <si>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</si>
  <si>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</si>
  <si>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</si>
  <si>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</si>
  <si>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</si>
  <si>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</si>
  <si>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</si>
  <si>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</si>
  <si>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</si>
  <si>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</si>
  <si>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</si>
  <si>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</si>
  <si>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</si>
  <si>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</si>
  <si>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</si>
  <si>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</si>
  <si>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</si>
  <si>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</si>
  <si>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</si>
  <si>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</si>
  <si>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</si>
  <si>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</si>
  <si>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</si>
  <si>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</si>
  <si>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</si>
  <si>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</si>
  <si>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</si>
  <si>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</si>
  <si>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</si>
  <si>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</si>
  <si>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</si>
  <si>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</si>
  <si>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</si>
  <si>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</si>
  <si>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</si>
  <si>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</si>
  <si>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</si>
  <si>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</si>
  <si>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</si>
  <si>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</si>
  <si>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</si>
  <si>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</si>
  <si>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</si>
  <si>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</si>
  <si>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</si>
  <si>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</si>
  <si>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</si>
  <si>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</si>
  <si>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</si>
  <si>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</si>
  <si>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</si>
  <si>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</si>
  <si>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</si>
  <si>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</si>
  <si>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</si>
  <si>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</si>
  <si>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</si>
  <si>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</si>
  <si>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</si>
  <si>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</si>
  <si>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</si>
  <si>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</si>
  <si>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</si>
  <si>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</si>
  <si>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</si>
  <si>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</si>
  <si>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</si>
  <si>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</si>
  <si>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</si>
  <si>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</si>
  <si>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</si>
  <si>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</si>
  <si>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</si>
  <si>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</si>
  <si>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</si>
  <si>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</si>
  <si>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</si>
  <si>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</si>
  <si>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</si>
  <si>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</si>
  <si>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</si>
  <si>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</si>
  <si>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</si>
  <si>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</si>
  <si>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</si>
  <si>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</si>
  <si>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</si>
  <si>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</si>
  <si>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</si>
  <si>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</si>
  <si>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</si>
  <si>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</si>
  <si>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</si>
  <si>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</si>
  <si>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</si>
  <si>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</si>
  <si>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</si>
  <si>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</si>
  <si>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</si>
  <si>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</si>
  <si>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</si>
  <si>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</si>
  <si>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</si>
  <si>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</si>
  <si>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</si>
  <si>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</si>
  <si>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</si>
  <si>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</si>
  <si>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</si>
  <si>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</si>
  <si>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</si>
  <si>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</si>
  <si>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</si>
  <si>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</si>
  <si>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</si>
  <si>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</si>
  <si>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</si>
  <si>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</si>
  <si>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</si>
  <si>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</si>
  <si>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</si>
  <si>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</si>
  <si>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</si>
  <si>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</si>
  <si>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</si>
  <si>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</si>
  <si>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</si>
  <si>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</si>
  <si>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</si>
  <si>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</si>
  <si>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</si>
  <si>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</si>
  <si>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</si>
  <si>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</si>
  <si>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</si>
  <si>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</si>
  <si>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</si>
  <si>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</si>
  <si>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</si>
  <si>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</si>
  <si>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</si>
  <si>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</si>
  <si>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</si>
  <si>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</si>
  <si>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</si>
  <si>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</si>
  <si>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</si>
  <si>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</si>
  <si>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</si>
  <si>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</si>
  <si>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</si>
  <si>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</si>
  <si>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</si>
  <si>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</si>
  <si>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</si>
  <si>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</si>
  <si>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</si>
  <si>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</si>
  <si>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</si>
  <si>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</si>
  <si>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</si>
  <si>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</si>
  <si>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</si>
  <si>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</si>
  <si>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</si>
  <si>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</si>
  <si>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</si>
  <si>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</si>
  <si>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</si>
  <si>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</si>
  <si>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</si>
  <si>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</si>
  <si>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</si>
  <si>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</si>
  <si>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</si>
  <si>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</si>
  <si>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</si>
  <si>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</si>
  <si>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</si>
  <si>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</si>
  <si>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</si>
  <si>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</si>
  <si>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</si>
  <si>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</si>
  <si>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</si>
  <si>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</si>
  <si>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</si>
  <si>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</si>
  <si>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</si>
  <si>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</si>
  <si>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</si>
  <si>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</si>
  <si>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</si>
  <si>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</si>
  <si>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</si>
  <si>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</si>
  <si>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</si>
  <si>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</si>
  <si>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</si>
  <si>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</si>
  <si>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</si>
  <si>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</si>
  <si>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</si>
  <si>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</si>
  <si>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</si>
  <si>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</si>
  <si>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</si>
  <si>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</si>
  <si>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</si>
  <si>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</si>
  <si>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</si>
  <si>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</si>
  <si>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</si>
  <si>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</si>
  <si>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</si>
  <si>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</si>
  <si>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</si>
  <si>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</si>
  <si>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</si>
  <si>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</si>
  <si>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</si>
  <si>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</si>
  <si>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</si>
  <si>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</si>
  <si>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</si>
  <si>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</si>
  <si>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</si>
  <si>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</si>
  <si>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</si>
  <si>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</si>
  <si>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</si>
  <si>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</si>
  <si>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</si>
  <si>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</si>
  <si>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</si>
  <si>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</si>
  <si>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</si>
  <si>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</si>
  <si>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</si>
  <si>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</si>
  <si>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</si>
  <si>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</si>
  <si>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</si>
  <si>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</si>
  <si>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</si>
  <si>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</si>
  <si>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</si>
  <si>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</si>
  <si>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</si>
  <si>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</si>
  <si>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</si>
  <si>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</si>
  <si>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</si>
  <si>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</si>
  <si>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</si>
  <si>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</si>
  <si>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</si>
  <si>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</si>
  <si>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</si>
  <si>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</si>
  <si>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</si>
  <si>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</si>
  <si>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</si>
  <si>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</si>
  <si>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</si>
  <si>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</si>
  <si>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</si>
  <si>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</si>
  <si>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</si>
  <si>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</si>
  <si>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</si>
  <si>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</si>
  <si>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</si>
  <si>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</si>
  <si>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</si>
  <si>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</si>
  <si>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</si>
  <si>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</si>
  <si>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</si>
  <si>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</si>
  <si>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</si>
  <si>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</si>
  <si>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</si>
  <si>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</si>
  <si>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</si>
  <si>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</si>
  <si>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</si>
  <si>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</si>
  <si>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</si>
  <si>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</si>
  <si>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</si>
  <si>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</si>
  <si>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</si>
  <si>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</si>
  <si>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</si>
  <si>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</si>
  <si>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</si>
  <si>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</si>
  <si>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</si>
  <si>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</si>
  <si>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</si>
  <si>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</si>
  <si>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</si>
  <si>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</si>
  <si>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</si>
  <si>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</si>
  <si>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</si>
  <si>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</si>
  <si>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</si>
  <si>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</si>
  <si>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</si>
  <si>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</si>
  <si>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</si>
  <si>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</si>
  <si>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</si>
  <si>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</si>
  <si>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</si>
  <si>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</si>
  <si>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</si>
  <si>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</si>
  <si>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</si>
  <si>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</si>
  <si>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</si>
  <si>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</si>
  <si>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</si>
  <si>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</si>
  <si>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</si>
  <si>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</si>
  <si>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</si>
  <si>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</si>
  <si>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</si>
  <si>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</si>
  <si>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</si>
  <si>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</si>
  <si>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</si>
  <si>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</si>
  <si>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</si>
  <si>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</si>
  <si>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</si>
  <si>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</si>
  <si>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</si>
  <si>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</si>
  <si>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</si>
  <si>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</si>
  <si>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</si>
  <si>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</si>
  <si>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</si>
  <si>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</si>
  <si>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</si>
  <si>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</si>
  <si>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</si>
  <si>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</si>
  <si>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</si>
  <si>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</si>
  <si>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</si>
  <si>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</si>
  <si>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</si>
  <si>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</si>
  <si>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</si>
  <si>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</si>
  <si>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</si>
  <si>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</si>
  <si>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</si>
  <si>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</si>
  <si>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</si>
  <si>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</si>
  <si>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</si>
  <si>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</si>
  <si>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</si>
  <si>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</si>
  <si>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</si>
  <si>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</si>
  <si>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</si>
  <si>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</si>
  <si>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</si>
  <si>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</si>
  <si>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</si>
  <si>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</si>
  <si>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</si>
  <si>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</si>
  <si>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</si>
  <si>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</si>
  <si>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</si>
  <si>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</si>
  <si>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</si>
  <si>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</si>
  <si>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</si>
  <si>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</si>
  <si>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</si>
  <si>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</si>
  <si>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</si>
  <si>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</si>
  <si>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</si>
  <si>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</si>
  <si>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</si>
  <si>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</si>
  <si>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</si>
  <si>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</si>
  <si>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</si>
  <si>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</si>
  <si>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</si>
  <si>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</si>
  <si>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</si>
  <si>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</si>
  <si>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</si>
  <si>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</si>
  <si>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</si>
  <si>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</si>
  <si>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</si>
  <si>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</si>
  <si>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</si>
  <si>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</si>
  <si>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</si>
  <si>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</si>
  <si>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</si>
  <si>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</si>
  <si>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</si>
  <si>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</si>
  <si>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</si>
  <si>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</si>
  <si>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</si>
  <si>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</si>
  <si>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</si>
  <si>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</si>
  <si>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</si>
  <si>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</si>
  <si>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</si>
  <si>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</si>
  <si>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</si>
  <si>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</si>
  <si>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</si>
  <si>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</si>
  <si>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</si>
  <si>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</si>
  <si>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</si>
  <si>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</si>
  <si>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</si>
  <si>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</si>
  <si>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</si>
  <si>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</si>
  <si>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</si>
  <si>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</si>
  <si>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</si>
  <si>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</si>
  <si>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</si>
  <si>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</si>
  <si>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</si>
  <si>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</si>
  <si>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</si>
  <si>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</si>
  <si>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</si>
  <si>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</si>
  <si>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</si>
  <si>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</si>
  <si>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</si>
  <si>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</si>
  <si>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</si>
  <si>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</si>
  <si>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</si>
  <si>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</si>
  <si>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</si>
  <si>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</si>
  <si>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</si>
  <si>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</si>
  <si>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</si>
  <si>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</si>
  <si>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</si>
  <si>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</si>
  <si>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</si>
  <si>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</si>
  <si>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</si>
  <si>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</si>
  <si>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</si>
  <si>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</si>
  <si>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</si>
  <si>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</si>
  <si>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</si>
  <si>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</si>
  <si>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</si>
  <si>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</si>
  <si>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</si>
  <si>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</si>
  <si>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</si>
  <si>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</si>
  <si>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</si>
  <si>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</si>
  <si>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</si>
  <si>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</si>
  <si>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</si>
  <si>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</si>
  <si>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</si>
  <si>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</si>
  <si>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</si>
  <si>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</si>
  <si>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</si>
  <si>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</si>
  <si>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</si>
  <si>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</si>
  <si>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</si>
  <si>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</si>
  <si>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</si>
  <si>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</si>
  <si>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</si>
  <si>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</si>
  <si>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</si>
  <si>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</si>
  <si>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</si>
  <si>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</si>
  <si>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</si>
  <si>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</si>
  <si>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</si>
  <si>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</si>
  <si>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</si>
  <si>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</si>
  <si>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</si>
  <si>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</si>
  <si>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</si>
  <si>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</si>
  <si>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</si>
  <si>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</si>
  <si>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</si>
  <si>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</si>
  <si>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</si>
  <si>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</si>
  <si>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</si>
  <si>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</si>
  <si>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</si>
  <si>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</si>
  <si>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</si>
  <si>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</si>
  <si>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</si>
  <si>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</si>
  <si>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</si>
  <si>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</si>
  <si>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</si>
  <si>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</si>
  <si>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</si>
  <si>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</si>
  <si>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</si>
  <si>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</si>
  <si>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</si>
  <si>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</si>
  <si>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</si>
  <si>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</si>
  <si>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</si>
  <si>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</si>
  <si>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</si>
  <si>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</si>
  <si>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</si>
  <si>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</si>
  <si>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</si>
  <si>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</si>
  <si>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</si>
  <si>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</si>
  <si>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</si>
  <si>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</si>
  <si>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</si>
  <si>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</si>
  <si>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</si>
  <si>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</si>
  <si>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</si>
  <si>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</si>
  <si>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</si>
  <si>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</si>
  <si>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</si>
  <si>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</si>
  <si>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</si>
  <si>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</si>
  <si>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</si>
  <si>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</si>
  <si>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</si>
  <si>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</si>
  <si>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</si>
  <si>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</si>
  <si>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</si>
  <si>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</si>
  <si>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</si>
  <si>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</si>
  <si>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</si>
  <si>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</si>
  <si>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</si>
  <si>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</si>
  <si>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</si>
  <si>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</si>
  <si>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</si>
  <si>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</si>
  <si>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</si>
  <si>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</si>
  <si>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</si>
  <si>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</si>
  <si>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</si>
  <si>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</si>
  <si>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</si>
  <si>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</si>
  <si>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</si>
  <si>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</si>
  <si>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</si>
  <si>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</si>
  <si>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</si>
  <si>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</si>
  <si>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</si>
  <si>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</si>
  <si>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</si>
  <si>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</si>
  <si>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</si>
  <si>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</si>
  <si>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</si>
  <si>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</si>
  <si>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</si>
  <si>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</si>
  <si>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</si>
  <si>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</si>
  <si>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</si>
  <si>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</si>
  <si>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</si>
  <si>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</si>
  <si>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</si>
  <si>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</si>
  <si>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</si>
  <si>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</si>
  <si>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</si>
  <si>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</si>
  <si>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</si>
  <si>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</si>
  <si>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</si>
  <si>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</si>
  <si>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</si>
  <si>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</si>
  <si>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</si>
  <si>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</si>
  <si>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</si>
  <si>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</si>
  <si>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</si>
  <si>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</si>
  <si>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</si>
  <si>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</si>
  <si>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</si>
  <si>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</si>
  <si>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</si>
  <si>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</si>
  <si>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</si>
  <si>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</si>
  <si>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</si>
  <si>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</si>
  <si>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</si>
  <si>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</si>
  <si>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</si>
  <si>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</si>
  <si>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</si>
  <si>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</si>
  <si>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</si>
  <si>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</si>
  <si>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</si>
  <si>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</si>
  <si>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</si>
  <si>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</si>
  <si>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</si>
  <si>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</si>
  <si>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</si>
  <si>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</si>
  <si>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</si>
  <si>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</si>
  <si>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</si>
  <si>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</si>
  <si>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</si>
  <si>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</si>
  <si>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</si>
  <si>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</si>
  <si>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</si>
  <si>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</si>
  <si>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</si>
  <si>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</si>
  <si>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</si>
  <si>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</si>
  <si>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</si>
  <si>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</si>
  <si>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</si>
  <si>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</si>
  <si>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</si>
  <si>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</si>
  <si>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</si>
  <si>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</si>
  <si>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</si>
  <si>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</si>
  <si>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</si>
  <si>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</si>
  <si>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</si>
  <si>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</si>
  <si>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</si>
  <si>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</si>
  <si>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</si>
  <si>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</si>
  <si>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</si>
  <si>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</si>
  <si>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</si>
  <si>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</si>
  <si>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</si>
  <si>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</si>
  <si>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</si>
  <si>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</si>
  <si>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</si>
  <si>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</si>
  <si>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</si>
  <si>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</si>
  <si>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</si>
  <si>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</si>
  <si>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</si>
  <si>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</si>
  <si>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</si>
  <si>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</si>
  <si>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</si>
  <si>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</si>
  <si>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</si>
  <si>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</si>
  <si>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</si>
  <si>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</si>
  <si>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</si>
  <si>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</si>
  <si>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</si>
  <si>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</si>
  <si>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</si>
  <si>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</si>
  <si>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</si>
  <si>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</si>
  <si>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</si>
  <si>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</si>
  <si>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</si>
  <si>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</si>
  <si>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</si>
  <si>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</si>
  <si>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</si>
  <si>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</si>
  <si>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</si>
  <si>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</si>
  <si>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</si>
  <si>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</si>
  <si>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</si>
  <si>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</si>
  <si>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</si>
  <si>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</si>
  <si>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</si>
  <si>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</si>
  <si>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</si>
  <si>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</si>
  <si>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</si>
  <si>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</si>
  <si>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</si>
  <si>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</si>
  <si>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</si>
  <si>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</si>
  <si>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</si>
  <si>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</si>
  <si>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</si>
  <si>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</si>
  <si>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</si>
  <si>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</si>
  <si>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</si>
  <si>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</si>
  <si>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</si>
  <si>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</si>
  <si>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</si>
  <si>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</si>
  <si>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</si>
  <si>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</si>
  <si>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</si>
  <si>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</si>
  <si>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</si>
  <si>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</si>
  <si>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</si>
  <si>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</si>
  <si>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</si>
  <si>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</si>
  <si>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</si>
  <si>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</si>
  <si>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</si>
  <si>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</si>
  <si>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</si>
  <si>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</si>
  <si>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</si>
  <si>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</si>
  <si>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</si>
  <si>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</si>
  <si>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</si>
  <si>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</si>
  <si>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</si>
  <si>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</si>
  <si>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</si>
  <si>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</si>
  <si>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</si>
  <si>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</si>
  <si>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</si>
  <si>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</si>
  <si>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</si>
  <si>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</si>
  <si>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</si>
  <si>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</si>
  <si>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</si>
  <si>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</si>
  <si>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</si>
  <si>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</si>
  <si>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</si>
  <si>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</si>
  <si>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</si>
  <si>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</si>
  <si>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</si>
  <si>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</si>
  <si>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</si>
  <si>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</si>
  <si>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</si>
  <si>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</si>
  <si>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</si>
  <si>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</si>
  <si>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</si>
  <si>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</si>
  <si>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</si>
  <si>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</si>
  <si>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</si>
  <si>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</si>
  <si>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</si>
  <si>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</si>
  <si>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</si>
  <si>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</si>
  <si>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</si>
  <si>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</si>
  <si>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</si>
  <si>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</si>
  <si>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</si>
  <si>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</si>
  <si>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</si>
  <si>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</si>
  <si>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</si>
  <si>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</si>
  <si>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</si>
  <si>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</si>
  <si>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</si>
  <si>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</si>
  <si>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</si>
  <si>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</si>
  <si>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</si>
  <si>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</si>
  <si>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</si>
  <si>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</si>
  <si>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</si>
  <si>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</si>
  <si>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</si>
  <si>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</si>
  <si>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</si>
  <si>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</si>
  <si>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</si>
  <si>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</si>
  <si>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</si>
  <si>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</si>
  <si>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</si>
  <si>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</si>
  <si>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</si>
  <si>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</si>
  <si>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</si>
  <si>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</si>
  <si>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</si>
  <si>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</si>
  <si>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</si>
  <si>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</si>
  <si>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</si>
  <si>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</si>
  <si>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</si>
  <si>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</si>
  <si>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</si>
  <si>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</si>
  <si>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</si>
  <si>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</si>
  <si>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</si>
  <si>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</si>
  <si>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</si>
  <si>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</si>
  <si>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</si>
  <si>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</si>
  <si>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</si>
  <si>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</si>
  <si>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</si>
  <si>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</si>
  <si>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</si>
  <si>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</si>
  <si>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</si>
  <si>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</si>
  <si>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</si>
  <si>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</si>
  <si>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</si>
  <si>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</si>
  <si>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</si>
  <si>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</si>
  <si>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</si>
  <si>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</si>
  <si>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</si>
  <si>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</si>
  <si>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</si>
  <si>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</si>
  <si>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</si>
  <si>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</si>
  <si>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</si>
  <si>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</si>
  <si>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</si>
  <si>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</si>
  <si>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</si>
  <si>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</si>
  <si>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</si>
  <si>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</si>
  <si>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</si>
  <si>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</si>
  <si>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</si>
  <si>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</si>
  <si>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</si>
  <si>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</si>
  <si>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</si>
  <si>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</si>
  <si>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</si>
  <si>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</si>
  <si>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</si>
  <si>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</si>
  <si>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</si>
  <si>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</si>
  <si>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</si>
  <si>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</si>
  <si>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</si>
  <si>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</si>
  <si>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</si>
  <si>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</si>
  <si>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</si>
  <si>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</si>
  <si>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</si>
  <si>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</si>
  <si>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</si>
  <si>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</si>
  <si>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</si>
  <si>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</si>
  <si>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</si>
  <si>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</si>
  <si>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</si>
  <si>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</si>
  <si>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</si>
  <si>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</si>
  <si>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</si>
  <si>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</si>
  <si>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</si>
  <si>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</si>
  <si>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</si>
  <si>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</si>
  <si>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</si>
  <si>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</si>
  <si>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</si>
  <si>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</si>
  <si>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</si>
  <si>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</si>
  <si>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</si>
  <si>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</si>
  <si>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</si>
  <si>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</si>
  <si>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</si>
  <si>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</si>
  <si>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</si>
  <si>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</si>
  <si>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</si>
  <si>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</si>
  <si>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</si>
  <si>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</si>
  <si>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</si>
  <si>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</si>
  <si>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</si>
  <si>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</si>
  <si>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</si>
  <si>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</si>
  <si>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</si>
  <si>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</si>
  <si>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</si>
  <si>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</si>
  <si>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</si>
  <si>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</si>
  <si>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</si>
  <si>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</si>
  <si>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</si>
  <si>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</si>
  <si>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</si>
  <si>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</si>
  <si>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</si>
  <si>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</si>
  <si>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</si>
  <si>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</si>
  <si>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</si>
  <si>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</si>
  <si>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</si>
  <si>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</si>
  <si>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</si>
  <si>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</si>
  <si>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</si>
  <si>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</si>
  <si>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</si>
  <si>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</si>
  <si>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</si>
  <si>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</si>
  <si>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</si>
  <si>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</si>
  <si>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</si>
  <si>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</si>
  <si>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</si>
  <si>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</si>
  <si>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</si>
  <si>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</si>
  <si>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</si>
  <si>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</si>
  <si>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</si>
  <si>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</si>
  <si>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</si>
  <si>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</si>
  <si>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</si>
  <si>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</si>
  <si>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</si>
  <si>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</si>
  <si>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</si>
  <si>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</si>
  <si>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</si>
  <si>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</si>
  <si>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</si>
  <si>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</si>
  <si>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</si>
  <si>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</si>
  <si>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</si>
  <si>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</si>
  <si>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</si>
  <si>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</si>
  <si>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</si>
  <si>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</si>
  <si>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</si>
  <si>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</si>
  <si>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</si>
  <si>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</si>
  <si>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</si>
  <si>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</si>
  <si>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</si>
  <si>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</si>
  <si>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</si>
  <si>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</si>
  <si>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</si>
  <si>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</si>
  <si>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</si>
  <si>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</si>
  <si>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</si>
  <si>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</si>
  <si>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</si>
  <si>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</si>
  <si>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</si>
  <si>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</si>
  <si>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</si>
  <si>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</si>
  <si>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</si>
  <si>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</si>
  <si>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</si>
  <si>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</si>
  <si>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</si>
  <si>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</si>
  <si>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</si>
  <si>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</si>
  <si>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</si>
  <si>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</si>
  <si>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</si>
  <si>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</si>
  <si>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</si>
  <si>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</si>
  <si>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</si>
  <si>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</si>
  <si>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</si>
  <si>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</si>
  <si>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</si>
  <si>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</si>
  <si>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</si>
  <si>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</si>
  <si>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</si>
  <si>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</si>
  <si>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</si>
  <si>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</si>
  <si>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</si>
  <si>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</si>
  <si>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</si>
  <si>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</si>
  <si>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</si>
  <si>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</si>
  <si>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</si>
  <si>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</si>
  <si>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</si>
  <si>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</si>
  <si>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</si>
  <si>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</si>
  <si>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</si>
  <si>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</si>
  <si>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</si>
  <si>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</si>
  <si>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</si>
  <si>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</si>
  <si>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</si>
  <si>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</si>
  <si>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</si>
  <si>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</si>
  <si>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</si>
  <si>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</si>
  <si>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</si>
  <si>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</si>
  <si>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</si>
  <si>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</si>
  <si>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</si>
  <si>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</si>
  <si>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</si>
  <si>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</si>
  <si>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</si>
  <si>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</si>
  <si>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</si>
  <si>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</si>
  <si>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</si>
  <si>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</si>
  <si>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</si>
  <si>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</si>
  <si>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</si>
  <si>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</si>
  <si>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</si>
  <si>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</si>
  <si>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</si>
  <si>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</si>
  <si>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</si>
  <si>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</si>
  <si>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</si>
  <si>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</si>
  <si>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</si>
  <si>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</si>
  <si>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</si>
  <si>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</si>
  <si>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</si>
  <si>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</si>
  <si>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</si>
  <si>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</si>
  <si>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</si>
  <si>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</si>
  <si>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</si>
  <si>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</si>
  <si>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</si>
  <si>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</si>
  <si>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</si>
  <si>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</si>
  <si>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</si>
  <si>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</si>
  <si>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</si>
  <si>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</si>
  <si>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</si>
  <si>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</si>
  <si>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</si>
  <si>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</si>
  <si>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</si>
  <si>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</si>
  <si>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</si>
  <si>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</si>
  <si>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</si>
  <si>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</si>
  <si>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</si>
  <si>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</si>
  <si>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</si>
  <si>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</si>
  <si>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</si>
  <si>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</si>
  <si>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</si>
  <si>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</si>
  <si>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</si>
  <si>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</si>
  <si>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</si>
  <si>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</si>
  <si>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</si>
  <si>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</si>
  <si>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</si>
  <si>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</si>
  <si>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</si>
  <si>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</si>
  <si>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</si>
  <si>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</si>
  <si>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</si>
  <si>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</si>
  <si>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</si>
  <si>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</si>
  <si>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</si>
  <si>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</si>
  <si>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</si>
  <si>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</si>
  <si>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</si>
  <si>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</si>
  <si>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</si>
  <si>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</si>
  <si>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</si>
  <si>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</si>
  <si>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</si>
  <si>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</si>
  <si>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</si>
  <si>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</si>
  <si>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</si>
  <si>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</si>
  <si>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</si>
  <si>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</si>
  <si>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</si>
  <si>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</si>
  <si>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</si>
  <si>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</si>
  <si>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</si>
  <si>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</si>
  <si>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</si>
  <si>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</si>
  <si>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</si>
  <si>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</si>
  <si>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</si>
  <si>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</si>
  <si>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</si>
  <si>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</si>
  <si>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</si>
  <si>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</si>
  <si>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</si>
  <si>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</si>
  <si>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</si>
  <si>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</si>
  <si>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</si>
  <si>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</si>
  <si>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</si>
  <si>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</si>
  <si>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</si>
  <si>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</si>
  <si>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</si>
  <si>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</si>
  <si>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</si>
  <si>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</si>
  <si>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</si>
  <si>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</si>
  <si>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</si>
  <si>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</si>
  <si>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</si>
  <si>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</si>
  <si>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</si>
  <si>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</si>
  <si>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</si>
  <si>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</si>
  <si>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</si>
  <si>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</si>
  <si>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</si>
  <si>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</si>
  <si>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</si>
  <si>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</si>
  <si>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</si>
  <si>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</si>
  <si>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</si>
  <si>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</si>
  <si>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</si>
  <si>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</si>
  <si>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</si>
  <si>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</si>
  <si>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</si>
  <si>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</si>
  <si>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</si>
  <si>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</si>
  <si>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</si>
  <si>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</si>
  <si>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</si>
  <si>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</si>
  <si>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</si>
  <si>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</si>
  <si>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</si>
  <si>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</si>
  <si>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</si>
  <si>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</si>
  <si>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</si>
  <si>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</si>
  <si>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</si>
  <si>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</si>
  <si>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</si>
  <si>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</si>
  <si>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</si>
  <si>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</si>
  <si>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</si>
  <si>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</si>
  <si>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</si>
  <si>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</si>
  <si>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</si>
  <si>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</si>
  <si>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</si>
  <si>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</si>
  <si>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</si>
  <si>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</si>
  <si>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</si>
  <si>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</si>
  <si>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</si>
  <si>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</si>
  <si>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</si>
  <si>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</si>
  <si>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</si>
  <si>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</si>
  <si>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</si>
  <si>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</si>
  <si>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</si>
  <si>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</si>
  <si>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</si>
  <si>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</si>
  <si>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</si>
  <si>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</si>
  <si>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</si>
  <si>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</si>
  <si>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</si>
  <si>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</si>
  <si>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</si>
  <si>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</si>
  <si>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</si>
  <si>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</si>
  <si>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</si>
  <si>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</si>
  <si>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</si>
  <si>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</si>
  <si>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</si>
  <si>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</si>
  <si>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</si>
  <si>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</si>
  <si>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</si>
  <si>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</si>
  <si>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</si>
  <si>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</si>
  <si>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</si>
  <si>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</si>
  <si>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</si>
  <si>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</si>
  <si>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</si>
  <si>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</si>
  <si>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</si>
  <si>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</si>
  <si>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</si>
  <si>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</si>
  <si>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</si>
  <si>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</si>
  <si>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</si>
  <si>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</si>
  <si>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</si>
  <si>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</si>
  <si>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</si>
  <si>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</si>
  <si>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</si>
  <si>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</si>
  <si>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</si>
  <si>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</si>
  <si>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</si>
  <si>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</si>
  <si>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</si>
  <si>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</si>
  <si>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</si>
  <si>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</si>
  <si>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</si>
  <si>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</si>
  <si>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</si>
  <si>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</si>
  <si>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</si>
  <si>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</si>
  <si>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</si>
  <si>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</si>
  <si>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</si>
  <si>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</si>
  <si>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</si>
  <si>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</si>
  <si>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</si>
  <si>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</si>
  <si>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</si>
  <si>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</si>
  <si>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</si>
  <si>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</si>
  <si>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</si>
  <si>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</si>
  <si>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</si>
  <si>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</si>
  <si>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</si>
  <si>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</si>
  <si>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</si>
  <si>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</si>
  <si>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</si>
  <si>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</si>
  <si>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</si>
  <si>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</si>
  <si>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</si>
  <si>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</si>
  <si>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</si>
  <si>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</si>
  <si>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</si>
  <si>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</si>
  <si>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</si>
  <si>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</si>
  <si>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</si>
  <si>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</si>
  <si>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</si>
  <si>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</si>
  <si>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</si>
  <si>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</si>
  <si>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</si>
  <si>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</si>
  <si>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</si>
  <si>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</si>
  <si>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</si>
  <si>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</si>
  <si>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</si>
  <si>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</si>
  <si>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</si>
  <si>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</si>
  <si>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</si>
  <si>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</si>
  <si>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</si>
  <si>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</si>
  <si>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</si>
  <si>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</si>
  <si>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</si>
  <si>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</si>
  <si>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</si>
  <si>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</si>
  <si>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</si>
  <si>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</si>
  <si>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</si>
  <si>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</si>
  <si>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</si>
  <si>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</si>
  <si>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</si>
  <si>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</si>
  <si>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</si>
  <si>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</si>
  <si>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</si>
  <si>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</si>
  <si>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</si>
  <si>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</si>
  <si>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</si>
  <si>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</si>
  <si>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</si>
  <si>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</si>
  <si>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</si>
  <si>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</si>
  <si>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</si>
  <si>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</si>
  <si>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</si>
  <si>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</si>
  <si>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</si>
  <si>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</si>
  <si>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</si>
  <si>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</si>
  <si>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</si>
  <si>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</si>
  <si>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</si>
  <si>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</si>
  <si>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</si>
  <si>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</si>
  <si>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</si>
  <si>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</si>
  <si>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</si>
  <si>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</si>
  <si>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</si>
  <si>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</si>
  <si>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</si>
  <si>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</si>
  <si>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</si>
  <si>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</si>
  <si>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</si>
  <si>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</si>
  <si>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</si>
  <si>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</si>
  <si>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</si>
  <si>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</si>
  <si>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</si>
  <si>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</si>
  <si>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</si>
  <si>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</si>
  <si>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</si>
  <si>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</si>
  <si>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</si>
  <si>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</si>
  <si>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</si>
  <si>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</si>
  <si>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</si>
  <si>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</si>
  <si>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</si>
  <si>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</si>
  <si>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</si>
  <si>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</si>
  <si>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</si>
  <si>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</si>
  <si>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</si>
  <si>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</si>
  <si>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</si>
  <si>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</si>
  <si>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</si>
  <si>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</si>
  <si>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</si>
  <si>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</si>
  <si>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</si>
  <si>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</si>
  <si>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</si>
  <si>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</si>
  <si>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</si>
  <si>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</si>
  <si>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</si>
  <si>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</si>
  <si>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</si>
  <si>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</si>
  <si>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</si>
  <si>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</si>
  <si>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</si>
  <si>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</si>
  <si>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</si>
  <si>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</si>
  <si>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</si>
  <si>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</si>
  <si>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</si>
  <si>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</si>
  <si>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</si>
  <si>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</si>
  <si>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</si>
  <si>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</si>
  <si>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</si>
  <si>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</si>
  <si>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</si>
  <si>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</si>
  <si>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</si>
  <si>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</si>
  <si>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</si>
  <si>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</si>
  <si>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</si>
  <si>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</si>
  <si>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</si>
  <si>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</si>
  <si>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</si>
  <si>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</si>
  <si>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</si>
  <si>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</si>
  <si>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</si>
  <si>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</si>
  <si>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</si>
  <si>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</si>
  <si>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</si>
  <si>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</si>
  <si>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</si>
  <si>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</si>
  <si>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</si>
  <si>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</si>
  <si>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</si>
  <si>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</si>
  <si>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</si>
  <si>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</si>
  <si>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</si>
  <si>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</si>
  <si>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</si>
  <si>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</si>
  <si>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</si>
  <si>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</si>
  <si>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</si>
  <si>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</si>
  <si>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</si>
  <si>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</si>
  <si>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</si>
  <si>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</si>
  <si>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</si>
  <si>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</si>
  <si>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</si>
  <si>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</si>
  <si>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</si>
  <si>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</si>
  <si>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</si>
  <si>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</si>
  <si>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</si>
  <si>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</si>
  <si>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</si>
  <si>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</si>
  <si>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</si>
  <si>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</si>
  <si>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</si>
  <si>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</si>
  <si>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</si>
  <si>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</si>
  <si>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</si>
  <si>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</si>
  <si>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</si>
  <si>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</si>
  <si>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</si>
  <si>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</si>
  <si>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</si>
  <si>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</si>
  <si>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</si>
  <si>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</si>
  <si>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</si>
  <si>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</si>
  <si>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</si>
  <si>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</si>
  <si>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</si>
  <si>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</si>
  <si>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</si>
  <si>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</si>
  <si>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</si>
  <si>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</si>
  <si>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</si>
  <si>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</si>
  <si>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</si>
  <si>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</si>
  <si>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</si>
  <si>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</si>
  <si>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</si>
  <si>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</si>
  <si>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</si>
  <si>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</si>
  <si>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</si>
  <si>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</si>
  <si>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</si>
  <si>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</si>
  <si>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</si>
  <si>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</si>
  <si>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</si>
  <si>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</si>
  <si>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</si>
  <si>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</si>
  <si>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</si>
  <si>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</si>
  <si>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</si>
  <si>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</si>
  <si>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</si>
  <si>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</si>
  <si>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</si>
  <si>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</si>
  <si>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</si>
  <si>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</si>
  <si>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</si>
  <si>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</si>
  <si>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</si>
  <si>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</si>
  <si>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</si>
  <si>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</si>
  <si>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</si>
  <si>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</si>
  <si>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</si>
  <si>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</si>
  <si>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</si>
  <si>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</si>
  <si>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</si>
  <si>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</si>
  <si>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</si>
  <si>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</si>
  <si>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</si>
  <si>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</si>
  <si>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</si>
  <si>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</si>
  <si>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</si>
  <si>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</si>
  <si>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</si>
  <si>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</si>
  <si>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</si>
  <si>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</si>
  <si>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</si>
  <si>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</si>
  <si>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</si>
  <si>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</si>
  <si>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</si>
  <si>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</si>
  <si>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</si>
  <si>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</si>
  <si>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</si>
  <si>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</si>
  <si>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</si>
  <si>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</si>
  <si>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</si>
  <si>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</si>
  <si>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</si>
  <si>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</si>
  <si>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</si>
  <si>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</si>
  <si>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</si>
  <si>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</si>
  <si>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</si>
  <si>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</si>
  <si>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</si>
  <si>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</si>
  <si>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</si>
  <si>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</si>
  <si>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</si>
  <si>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</si>
  <si>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</si>
  <si>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</si>
  <si>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</si>
  <si>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</si>
  <si>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</si>
  <si>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</si>
  <si>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</si>
  <si>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</si>
  <si>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</si>
  <si>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</si>
  <si>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</si>
  <si>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</si>
  <si>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</si>
  <si>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</si>
  <si>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</si>
  <si>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</si>
  <si>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</si>
  <si>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</si>
  <si>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</si>
  <si>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</si>
  <si>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</si>
  <si>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</si>
  <si>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</si>
  <si>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</si>
  <si>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</si>
  <si>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</si>
  <si>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</si>
  <si>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</si>
  <si>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</si>
  <si>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</si>
  <si>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</si>
  <si>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</si>
  <si>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</si>
  <si>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</si>
  <si>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</si>
  <si>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</si>
  <si>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</si>
  <si>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</si>
  <si>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</si>
  <si>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</si>
  <si>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</si>
  <si>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</si>
  <si>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</si>
  <si>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</si>
  <si>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</si>
  <si>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</si>
  <si>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</si>
  <si>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</si>
  <si>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</si>
  <si>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</si>
  <si>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</si>
  <si>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</si>
  <si>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</si>
  <si>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</si>
  <si>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</si>
  <si>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</si>
  <si>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</si>
  <si>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</si>
  <si>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</si>
  <si>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</si>
  <si>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</si>
  <si>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</si>
  <si>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</si>
  <si>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</si>
  <si>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</si>
  <si>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</si>
  <si>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</si>
  <si>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</si>
  <si>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</si>
  <si>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</si>
  <si>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</si>
  <si>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</si>
  <si>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</si>
  <si>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</si>
  <si>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</si>
  <si>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</si>
  <si>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</si>
  <si>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</si>
  <si>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</si>
  <si>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</si>
  <si>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</si>
  <si>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</si>
  <si>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</si>
  <si>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</si>
  <si>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</si>
  <si>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</si>
  <si>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</si>
  <si>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</si>
  <si>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</si>
  <si>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</si>
  <si>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</si>
  <si>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</si>
  <si>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</si>
  <si>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</si>
  <si>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</si>
  <si>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</si>
  <si>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</si>
  <si>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</si>
  <si>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</si>
  <si>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</si>
  <si>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</si>
  <si>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</si>
  <si>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</si>
  <si>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</si>
  <si>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</si>
  <si>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</si>
  <si>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</si>
  <si>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</si>
  <si>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</si>
  <si>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</si>
  <si>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</si>
  <si>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</si>
  <si>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</si>
  <si>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</si>
  <si>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</si>
  <si>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</si>
  <si>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</si>
  <si>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</si>
  <si>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</si>
  <si>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</si>
  <si>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</si>
  <si>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</si>
  <si>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</si>
  <si>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</si>
  <si>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</si>
  <si>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</si>
  <si>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</si>
  <si>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</si>
  <si>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</si>
  <si>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</si>
  <si>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</si>
  <si>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</si>
  <si>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</si>
  <si>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</si>
  <si>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</si>
  <si>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</si>
  <si>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</si>
  <si>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</si>
  <si>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</si>
  <si>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</si>
  <si>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</si>
  <si>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</si>
  <si>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</si>
  <si>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</si>
  <si>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</si>
  <si>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</si>
  <si>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</si>
  <si>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</si>
  <si>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</si>
  <si>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</si>
  <si>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</si>
  <si>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</si>
  <si>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</si>
  <si>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</si>
  <si>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</si>
  <si>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</si>
  <si>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</si>
  <si>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</si>
  <si>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</si>
  <si>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</si>
  <si>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</si>
  <si>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</si>
  <si>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</si>
  <si>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</si>
  <si>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</si>
  <si>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</si>
  <si>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</si>
  <si>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</si>
  <si>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</si>
  <si>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</si>
  <si>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</si>
  <si>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</si>
  <si>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</si>
  <si>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</si>
  <si>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</si>
  <si>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</si>
  <si>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</si>
  <si>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</si>
  <si>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</si>
  <si>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</si>
  <si>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</si>
  <si>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</si>
  <si>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</si>
  <si>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</si>
  <si>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</si>
  <si>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</si>
  <si>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</si>
  <si>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</si>
  <si>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</si>
  <si>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</si>
  <si>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</si>
  <si>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</si>
  <si>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</si>
  <si>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</si>
  <si>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</si>
  <si>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</si>
  <si>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</si>
  <si>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</si>
  <si>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</si>
  <si>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</si>
  <si>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</si>
  <si>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</si>
  <si>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</si>
  <si>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</si>
  <si>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</si>
  <si>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</si>
  <si>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</si>
  <si>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</si>
  <si>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</si>
  <si>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</si>
  <si>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</si>
  <si>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</si>
  <si>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</si>
  <si>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</si>
  <si>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</si>
  <si>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</si>
  <si>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</si>
  <si>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</si>
  <si>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</si>
  <si>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</si>
  <si>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</si>
  <si>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</si>
  <si>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</si>
  <si>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</si>
  <si>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</si>
  <si>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</si>
  <si>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</si>
  <si>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</si>
  <si>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</si>
  <si>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</si>
  <si>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</si>
  <si>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</si>
  <si>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</si>
  <si>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</si>
  <si>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</si>
  <si>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</si>
  <si>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</si>
  <si>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</si>
  <si>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</si>
  <si>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</si>
  <si>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</si>
  <si>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</si>
  <si>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</si>
  <si>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</si>
  <si>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</si>
  <si>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</si>
  <si>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</si>
  <si>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</si>
  <si>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</si>
  <si>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</si>
  <si>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</si>
  <si>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</si>
  <si>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</si>
  <si>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</si>
  <si>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</si>
  <si>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</si>
  <si>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</si>
  <si>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</si>
  <si>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</si>
  <si>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</si>
  <si>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</si>
  <si>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</si>
  <si>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</si>
  <si>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</si>
  <si>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</si>
  <si>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</si>
  <si>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</si>
  <si>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</si>
  <si>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</si>
  <si>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</si>
  <si>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</si>
  <si>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</si>
  <si>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</si>
  <si>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</si>
  <si>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</si>
  <si>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</si>
  <si>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</si>
  <si>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</si>
  <si>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</si>
  <si>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</si>
  <si>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</si>
  <si>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</si>
  <si>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</si>
  <si>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</si>
  <si>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</si>
  <si>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</si>
  <si>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</si>
  <si>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</si>
  <si>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</si>
  <si>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</si>
  <si>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</si>
  <si>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</si>
  <si>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</si>
  <si>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</si>
  <si>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</si>
  <si>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</si>
  <si>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</si>
  <si>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</si>
  <si>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</si>
  <si>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</si>
  <si>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</si>
  <si>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</si>
  <si>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</si>
  <si>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</si>
  <si>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</si>
  <si>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</si>
  <si>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</si>
  <si>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</si>
  <si>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</si>
  <si>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</si>
  <si>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</si>
  <si>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</si>
  <si>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</si>
  <si>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</si>
  <si>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</si>
  <si>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</si>
  <si>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</si>
  <si>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</si>
  <si>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</si>
  <si>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</si>
  <si>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</si>
  <si>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</si>
  <si>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</si>
  <si>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</si>
  <si>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</si>
  <si>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</si>
  <si>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</si>
  <si>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</si>
  <si>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</si>
  <si>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</si>
  <si>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</si>
  <si>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</si>
  <si>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</si>
  <si>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</si>
  <si>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</si>
  <si>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</si>
  <si>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</si>
  <si>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</si>
  <si>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</si>
  <si>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</si>
  <si>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</si>
  <si>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</si>
  <si>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</si>
  <si>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</si>
  <si>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</si>
  <si>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</si>
  <si>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</si>
  <si>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</si>
  <si>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</si>
  <si>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</si>
  <si>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</si>
  <si>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</si>
  <si>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</si>
  <si>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</si>
  <si>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</si>
  <si>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</si>
  <si>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</si>
  <si>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</si>
  <si>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</si>
  <si>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</si>
  <si>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</si>
  <si>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</si>
  <si>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</si>
  <si>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</si>
  <si>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</si>
  <si>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</si>
  <si>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</si>
  <si>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</si>
  <si>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</si>
  <si>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</si>
  <si>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</si>
  <si>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</si>
  <si>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</si>
  <si>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</si>
  <si>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</si>
  <si>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</si>
  <si>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</si>
  <si>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</si>
  <si>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</si>
  <si>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</si>
  <si>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</si>
  <si>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</si>
  <si>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</si>
  <si>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</si>
  <si>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</si>
  <si>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</si>
  <si>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</si>
  <si>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</si>
  <si>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</si>
  <si>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</si>
  <si>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</si>
  <si>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</si>
  <si>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</si>
  <si>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</si>
  <si>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</si>
  <si>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</si>
  <si>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</si>
  <si>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</si>
  <si>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</si>
  <si>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</si>
  <si>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</si>
  <si>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</si>
  <si>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</si>
  <si>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</si>
  <si>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</si>
  <si>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</si>
  <si>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</si>
  <si>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</si>
  <si>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</si>
  <si>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</si>
  <si>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</si>
  <si>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</si>
  <si>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</si>
  <si>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</si>
  <si>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</si>
  <si>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</si>
  <si>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</si>
  <si>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</si>
  <si>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</si>
  <si>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</si>
  <si>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</si>
  <si>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</si>
  <si>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</si>
  <si>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</si>
  <si>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</si>
  <si>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</si>
  <si>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</si>
  <si>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</si>
  <si>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</si>
  <si>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</si>
  <si>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</si>
  <si>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</si>
  <si>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</si>
  <si>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</si>
  <si>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</si>
  <si>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</si>
  <si>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</si>
  <si>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</si>
  <si>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</si>
  <si>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</si>
  <si>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</si>
  <si>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</si>
  <si>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</si>
  <si>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</si>
  <si>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</si>
  <si>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</si>
  <si>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</si>
  <si>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</si>
  <si>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</si>
  <si>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</si>
  <si>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</si>
  <si>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</si>
  <si>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</si>
  <si>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</si>
  <si>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</si>
  <si>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</si>
  <si>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</si>
  <si>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</si>
  <si>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</si>
  <si>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</si>
  <si>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</si>
  <si>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</si>
  <si>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</si>
  <si>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</si>
  <si>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</si>
  <si>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</si>
  <si>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</si>
  <si>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</si>
  <si>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</si>
  <si>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</si>
  <si>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</si>
  <si>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</si>
  <si>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</si>
  <si>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</si>
  <si>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</si>
  <si>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</si>
  <si>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</si>
  <si>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</si>
  <si>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</si>
  <si>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</si>
  <si>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</si>
  <si>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</si>
  <si>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</si>
  <si>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</si>
  <si>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</si>
  <si>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</si>
  <si>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</si>
  <si>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</si>
  <si>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</si>
  <si>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</si>
  <si>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</si>
  <si>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</si>
  <si>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</si>
  <si>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</si>
  <si>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</si>
  <si>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</si>
  <si>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</si>
  <si>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</si>
  <si>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</si>
  <si>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</si>
  <si>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</si>
  <si>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</si>
  <si>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</si>
  <si>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</si>
  <si>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</si>
  <si>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</si>
  <si>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</si>
  <si>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</si>
  <si>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</si>
  <si>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</si>
  <si>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</si>
  <si>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</si>
  <si>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</si>
  <si>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</si>
  <si>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</si>
  <si>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</si>
  <si>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</si>
  <si>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</si>
  <si>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</si>
  <si>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</si>
  <si>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</si>
  <si>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</si>
  <si>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</si>
  <si>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</si>
  <si>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</si>
  <si>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</si>
  <si>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</si>
  <si>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</si>
  <si>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</si>
  <si>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</si>
  <si>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</si>
  <si>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</si>
  <si>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</si>
  <si>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</si>
  <si>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</si>
  <si>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</si>
  <si>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</si>
  <si>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</si>
  <si>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</si>
  <si>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</si>
  <si>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</si>
  <si>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</si>
  <si>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</si>
  <si>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</si>
  <si>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</si>
  <si>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</si>
  <si>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</si>
  <si>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</si>
  <si>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</si>
  <si>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</si>
  <si>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</si>
  <si>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</si>
  <si>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</si>
  <si>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</si>
  <si>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</si>
  <si>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</si>
  <si>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</si>
  <si>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</si>
  <si>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</si>
  <si>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</si>
  <si>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</si>
  <si>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</si>
  <si>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</si>
  <si>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</si>
  <si>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</si>
  <si>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</si>
  <si>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</si>
  <si>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</si>
  <si>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</si>
  <si>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</si>
  <si>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</si>
  <si>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</si>
  <si>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</si>
  <si>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</si>
  <si>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</si>
  <si>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</si>
  <si>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</si>
  <si>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</si>
  <si>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</si>
  <si>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</si>
  <si>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</si>
  <si>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</si>
  <si>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</si>
  <si>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</si>
  <si>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</si>
  <si>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</si>
  <si>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</si>
  <si>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</si>
  <si>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</si>
  <si>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</si>
  <si>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</si>
  <si>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</si>
  <si>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</si>
  <si>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</si>
  <si>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</si>
  <si>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</si>
  <si>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</si>
  <si>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</si>
  <si>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</si>
  <si>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</si>
  <si>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</si>
  <si>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</si>
  <si>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</si>
  <si>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</si>
  <si>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</si>
  <si>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</si>
  <si>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</si>
  <si>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</si>
  <si>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</si>
  <si>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</si>
  <si>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</si>
  <si>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</si>
  <si>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</si>
  <si>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</si>
  <si>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</si>
  <si>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</si>
  <si>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</si>
  <si>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</si>
  <si>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</si>
  <si>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</si>
  <si>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</si>
  <si>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</si>
  <si>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</si>
  <si>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</si>
  <si>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</si>
  <si>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</si>
  <si>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</si>
  <si>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</si>
  <si>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</si>
  <si>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</si>
  <si>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</si>
  <si>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</si>
  <si>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</si>
  <si>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</si>
  <si>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</si>
  <si>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</si>
  <si>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</si>
  <si>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</si>
  <si>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</si>
  <si>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</si>
  <si>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</si>
  <si>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</si>
  <si>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</si>
  <si>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</si>
  <si>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</si>
  <si>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</si>
  <si>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</si>
  <si>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</si>
  <si>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</si>
  <si>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</si>
  <si>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</si>
  <si>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</si>
  <si>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</si>
  <si>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</si>
  <si>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</si>
  <si>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</si>
  <si>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</si>
  <si>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</si>
  <si>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</si>
  <si>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</si>
  <si>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</si>
  <si>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</si>
  <si>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</si>
  <si>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</si>
  <si>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</si>
  <si>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</si>
  <si>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</si>
  <si>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</si>
  <si>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</si>
  <si>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</si>
  <si>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</si>
  <si>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</si>
  <si>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</si>
  <si>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</si>
  <si>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</si>
  <si>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</si>
  <si>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</si>
  <si>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</si>
  <si>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</si>
  <si>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</si>
  <si>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</si>
  <si>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</si>
  <si>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</si>
  <si>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</si>
  <si>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</si>
  <si>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</si>
  <si>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</si>
  <si>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</si>
  <si>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</si>
  <si>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</si>
  <si>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</si>
  <si>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</si>
  <si>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</si>
  <si>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</si>
  <si>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</si>
  <si>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</si>
  <si>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</si>
  <si>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</si>
  <si>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</si>
  <si>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</si>
  <si>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</si>
  <si>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</si>
  <si>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</si>
  <si>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</si>
  <si>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</si>
  <si>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</si>
  <si>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</si>
  <si>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</si>
  <si>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</si>
  <si>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</si>
  <si>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</si>
  <si>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</si>
  <si>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</si>
  <si>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</si>
  <si>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</si>
  <si>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</si>
  <si>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</si>
  <si>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</si>
  <si>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</si>
  <si>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</si>
  <si>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</si>
  <si>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</si>
  <si>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</si>
  <si>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</si>
  <si>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</si>
  <si>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</si>
  <si>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</si>
  <si>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</si>
  <si>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</si>
  <si>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</si>
  <si>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</si>
  <si>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</si>
  <si>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</si>
  <si>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</si>
  <si>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</si>
  <si>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</si>
  <si>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</si>
  <si>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</si>
  <si>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</si>
  <si>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</si>
  <si>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</si>
  <si>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</si>
  <si>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</si>
  <si>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</si>
  <si>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</si>
  <si>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</si>
  <si>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</si>
  <si>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</si>
  <si>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</si>
  <si>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</si>
  <si>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</si>
  <si>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</si>
  <si>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</si>
  <si>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</si>
  <si>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</si>
  <si>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</si>
  <si>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</si>
  <si>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</si>
  <si>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</si>
  <si>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</si>
  <si>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</si>
  <si>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</si>
  <si>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</si>
  <si>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</si>
  <si>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</si>
  <si>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</si>
  <si>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</si>
  <si>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</si>
  <si>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</si>
  <si>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</si>
  <si>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</si>
  <si>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</si>
  <si>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</si>
  <si>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</si>
  <si>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</si>
  <si>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</si>
  <si>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</si>
  <si>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</si>
  <si>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</si>
  <si>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</si>
  <si>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</si>
  <si>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</si>
  <si>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</si>
  <si>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</si>
  <si>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</si>
  <si>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</si>
  <si>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</si>
  <si>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</si>
  <si>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</si>
  <si>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</si>
  <si>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</si>
  <si>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</si>
  <si>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</si>
  <si>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</si>
  <si>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</si>
  <si>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</si>
  <si>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</si>
  <si>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</si>
  <si>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</si>
  <si>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</si>
  <si>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</si>
  <si>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</si>
  <si>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</si>
  <si>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</si>
  <si>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</si>
  <si>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</si>
  <si>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</si>
  <si>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</si>
  <si>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</si>
  <si>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</si>
  <si>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</si>
  <si>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</si>
  <si>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</si>
  <si>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</si>
  <si>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</si>
  <si>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</si>
  <si>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</si>
  <si>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</si>
  <si>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</si>
  <si>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</si>
  <si>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</si>
  <si>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</si>
  <si>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</si>
  <si>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</si>
  <si>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</si>
  <si>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</si>
  <si>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</si>
  <si>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</si>
  <si>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</si>
  <si>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</si>
  <si>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</si>
  <si>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</si>
  <si>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</si>
  <si>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</si>
  <si>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</si>
  <si>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</si>
  <si>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</si>
  <si>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</si>
  <si>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</si>
  <si>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</si>
  <si>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</si>
  <si>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</si>
  <si>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</si>
  <si>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</si>
  <si>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</si>
  <si>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</si>
  <si>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</si>
  <si>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</si>
  <si>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</si>
  <si>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</si>
  <si>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</si>
  <si>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</si>
  <si>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</si>
  <si>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</si>
  <si>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</si>
  <si>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</si>
  <si>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</si>
  <si>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</si>
  <si>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</si>
  <si>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</si>
  <si>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</si>
  <si>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</si>
  <si>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</si>
  <si>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</si>
  <si>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</si>
  <si>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</si>
  <si>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</si>
  <si>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</si>
  <si>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</si>
  <si>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</si>
  <si>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</si>
  <si>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</si>
  <si>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</si>
  <si>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</si>
  <si>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</si>
  <si>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</si>
  <si>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</si>
  <si>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</si>
  <si>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</si>
  <si>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</si>
  <si>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</si>
  <si>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</si>
  <si>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</si>
  <si>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</si>
  <si>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</si>
  <si>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</si>
  <si>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</si>
  <si>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</si>
  <si>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</si>
  <si>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</si>
  <si>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</si>
  <si>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</si>
  <si>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</si>
  <si>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</si>
  <si>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</si>
  <si>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</si>
  <si>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</si>
  <si>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</si>
  <si>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</si>
  <si>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</si>
  <si>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</si>
  <si>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</si>
  <si>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</si>
  <si>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</si>
  <si>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</si>
  <si>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</si>
  <si>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</si>
  <si>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</si>
  <si>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</si>
  <si>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</si>
  <si>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</si>
  <si>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</si>
  <si>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</si>
  <si>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</si>
  <si>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</si>
  <si>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</si>
  <si>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</si>
  <si>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</si>
  <si>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</si>
  <si>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</si>
  <si>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</si>
  <si>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</si>
  <si>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</si>
  <si>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</si>
  <si>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</si>
  <si>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</si>
  <si>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</si>
  <si>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</si>
  <si>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</si>
  <si>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</si>
  <si>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</si>
  <si>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</si>
  <si>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</si>
  <si>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</si>
  <si>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</si>
  <si>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</si>
  <si>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</si>
  <si>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</si>
  <si>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</si>
  <si>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</si>
  <si>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</si>
  <si>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</si>
  <si>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</si>
  <si>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</si>
  <si>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</si>
  <si>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</si>
  <si>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</si>
  <si>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</si>
  <si>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</si>
  <si>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</si>
  <si>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</si>
  <si>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</si>
  <si>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</si>
  <si>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</si>
  <si>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</si>
  <si>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</si>
  <si>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</si>
  <si>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</si>
  <si>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</si>
  <si>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</si>
  <si>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</si>
  <si>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</si>
  <si>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</si>
  <si>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</si>
  <si>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</si>
  <si>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</si>
  <si>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</si>
  <si>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</si>
  <si>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</si>
  <si>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</si>
  <si>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</si>
  <si>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</si>
  <si>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</si>
  <si>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</si>
  <si>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</si>
  <si>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</si>
  <si>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</si>
  <si>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</si>
  <si>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</si>
  <si>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</si>
  <si>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</si>
  <si>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</si>
  <si>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</si>
  <si>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</si>
  <si>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</si>
  <si>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</si>
  <si>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</si>
  <si>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</si>
  <si>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</si>
  <si>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</si>
  <si>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</si>
  <si>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</si>
  <si>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</si>
  <si>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</si>
  <si>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</si>
  <si>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</si>
  <si>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</si>
  <si>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</si>
  <si>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</si>
  <si>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</si>
  <si>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</si>
  <si>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</si>
  <si>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</si>
  <si>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</si>
  <si>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</si>
  <si>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</si>
  <si>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</si>
  <si>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</si>
  <si>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</si>
  <si>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</si>
  <si>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</si>
  <si>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</si>
  <si>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</si>
  <si>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</si>
  <si>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</si>
  <si>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</si>
  <si>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</si>
  <si>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</si>
  <si>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</si>
  <si>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</si>
  <si>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</si>
  <si>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</si>
  <si>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</si>
  <si>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</si>
  <si>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</si>
  <si>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</si>
  <si>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</si>
  <si>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</si>
  <si>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</si>
  <si>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</si>
  <si>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</si>
  <si>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</si>
  <si>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</si>
  <si>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</si>
  <si>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</si>
  <si>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</si>
  <si>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</si>
  <si>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</si>
  <si>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</si>
  <si>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</si>
  <si>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</si>
  <si>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</si>
  <si>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</si>
  <si>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</si>
  <si>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</si>
  <si>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</si>
  <si>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</si>
  <si>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</si>
  <si>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</si>
  <si>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</si>
  <si>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</si>
  <si>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</si>
  <si>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</si>
  <si>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</si>
  <si>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</si>
  <si>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</si>
  <si>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</si>
  <si>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</si>
  <si>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</si>
  <si>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</si>
  <si>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</si>
  <si>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</si>
  <si>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</si>
  <si>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</si>
  <si>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</si>
  <si>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</si>
  <si>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</si>
  <si>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</si>
  <si>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</si>
  <si>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</si>
  <si>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</si>
  <si>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</si>
  <si>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</si>
  <si>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</si>
  <si>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</si>
  <si>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</si>
  <si>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</si>
  <si>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</si>
  <si>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</si>
  <si>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</si>
  <si>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</si>
  <si>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</si>
  <si>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</si>
  <si>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</si>
  <si>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</si>
  <si>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</si>
  <si>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</si>
  <si>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</si>
  <si>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</si>
  <si>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</si>
  <si>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</si>
  <si>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</si>
  <si>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</si>
  <si>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</si>
  <si>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</si>
  <si>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</si>
  <si>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</si>
  <si>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</si>
  <si>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</si>
  <si>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</si>
  <si>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</si>
  <si>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</si>
  <si>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</si>
  <si>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</si>
  <si>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</si>
  <si>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</si>
  <si>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</si>
  <si>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</si>
  <si>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</si>
  <si>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</si>
  <si>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</si>
  <si>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</si>
  <si>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</si>
  <si>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</si>
  <si>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</si>
  <si>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</si>
  <si>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</si>
  <si>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</si>
  <si>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</si>
  <si>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</si>
  <si>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</si>
  <si>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</si>
  <si>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</si>
  <si>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</si>
  <si>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</si>
  <si>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</si>
  <si>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</si>
  <si>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</si>
  <si>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</si>
  <si>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</si>
  <si>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</si>
  <si>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</si>
  <si>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</si>
  <si>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</si>
  <si>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</si>
  <si>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</si>
  <si>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</si>
  <si>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</si>
  <si>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</si>
  <si>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</si>
  <si>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</si>
  <si>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</si>
  <si>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</si>
  <si>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</si>
  <si>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</si>
  <si>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</si>
  <si>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</si>
  <si>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</si>
  <si>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</si>
  <si>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</si>
  <si>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</si>
  <si>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</si>
  <si>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</si>
  <si>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</si>
  <si>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</si>
  <si>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</si>
  <si>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</si>
  <si>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</si>
  <si>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</si>
  <si>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</si>
  <si>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</si>
  <si>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</si>
  <si>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</si>
  <si>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</si>
  <si>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</si>
  <si>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</si>
  <si>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</si>
  <si>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</si>
  <si>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</si>
  <si>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</si>
  <si>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</si>
  <si>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</si>
  <si>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</si>
  <si>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</si>
  <si>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</si>
  <si>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</si>
  <si>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</si>
  <si>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</si>
  <si>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</si>
  <si>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</si>
  <si>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</si>
  <si>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</si>
  <si>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</si>
  <si>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</si>
  <si>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</si>
  <si>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</si>
  <si>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</si>
  <si>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</si>
  <si>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</si>
  <si>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</si>
  <si>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</si>
  <si>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</si>
  <si>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</si>
  <si>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</si>
  <si>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</si>
  <si>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</si>
  <si>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</si>
  <si>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</si>
  <si>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</si>
  <si>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</si>
  <si>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</si>
  <si>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</si>
  <si>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</si>
  <si>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</si>
  <si>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</si>
  <si>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</si>
  <si>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</si>
  <si>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</si>
  <si>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</si>
  <si>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</si>
  <si>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</si>
  <si>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</si>
  <si>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</si>
  <si>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</si>
  <si>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</si>
  <si>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</si>
  <si>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</si>
  <si>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</si>
  <si>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</si>
  <si>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</si>
  <si>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</si>
  <si>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</si>
  <si>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</si>
  <si>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</si>
  <si>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</si>
  <si>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</si>
  <si>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</si>
  <si>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</si>
  <si>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</si>
  <si>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</si>
  <si>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</si>
  <si>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</si>
  <si>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</si>
  <si>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</si>
  <si>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</si>
  <si>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</si>
  <si>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</si>
  <si>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</si>
  <si>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</si>
  <si>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</si>
  <si>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</si>
  <si>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</si>
  <si>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</si>
  <si>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</si>
  <si>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</si>
  <si>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</si>
  <si>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</si>
  <si>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</si>
  <si>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</si>
  <si>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</si>
  <si>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</si>
  <si>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</si>
  <si>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</si>
  <si>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</si>
  <si>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</si>
  <si>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</si>
  <si>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</si>
  <si>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</si>
  <si>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</si>
  <si>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</si>
  <si>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</si>
  <si>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</si>
  <si>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</si>
  <si>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</si>
  <si>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</si>
  <si>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</si>
  <si>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</si>
  <si>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</si>
  <si>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</si>
  <si>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</si>
  <si>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</si>
  <si>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</si>
  <si>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</si>
  <si>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</si>
  <si>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</si>
  <si>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</si>
  <si>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</si>
  <si>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</si>
  <si>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</si>
  <si>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</si>
  <si>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</si>
  <si>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</si>
  <si>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</si>
  <si>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</si>
  <si>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</si>
  <si>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</si>
  <si>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</si>
  <si>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</si>
  <si>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</si>
  <si>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</si>
  <si>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</si>
  <si>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</si>
  <si>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</si>
  <si>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</si>
  <si>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</si>
  <si>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</si>
  <si>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</si>
  <si>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</si>
  <si>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</si>
  <si>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</si>
  <si>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</si>
  <si>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</si>
  <si>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</si>
  <si>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</si>
  <si>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</si>
  <si>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</si>
  <si>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</si>
  <si>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</si>
  <si>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</si>
  <si>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</si>
  <si>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</si>
  <si>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</si>
  <si>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</si>
  <si>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</si>
  <si>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</si>
  <si>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</si>
  <si>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</si>
  <si>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</si>
  <si>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</si>
  <si>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</si>
  <si>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</si>
  <si>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</si>
  <si>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</si>
  <si>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</si>
  <si>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</si>
  <si>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</si>
  <si>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</si>
  <si>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</si>
  <si>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</si>
  <si>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</si>
  <si>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</si>
  <si>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</si>
  <si>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</si>
  <si>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</si>
  <si>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</si>
  <si>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</si>
  <si>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</si>
  <si>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</si>
  <si>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</si>
  <si>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</si>
  <si>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</si>
  <si>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</si>
  <si>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</si>
  <si>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</si>
  <si>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</si>
  <si>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</si>
  <si>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</si>
  <si>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</si>
  <si>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</si>
  <si>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</si>
  <si>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</si>
  <si>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</si>
  <si>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</si>
  <si>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</si>
  <si>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</si>
  <si>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</si>
  <si>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</si>
  <si>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</si>
  <si>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</si>
  <si>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</si>
  <si>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</si>
  <si>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</si>
  <si>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</si>
  <si>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</si>
  <si>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</si>
  <si>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</si>
  <si>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</si>
  <si>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</si>
  <si>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</si>
  <si>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</si>
  <si>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</si>
  <si>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</si>
  <si>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</si>
  <si>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</si>
  <si>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</si>
  <si>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</si>
  <si>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</si>
  <si>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</si>
  <si>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</si>
  <si>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</si>
  <si>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</si>
  <si>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</si>
  <si>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</si>
  <si>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</si>
  <si>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</si>
  <si>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</si>
  <si>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</si>
  <si>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</si>
  <si>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</si>
  <si>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</si>
  <si>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</si>
  <si>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</si>
  <si>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</si>
  <si>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</si>
  <si>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</si>
  <si>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</si>
  <si>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</si>
  <si>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</si>
  <si>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</si>
  <si>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</si>
  <si>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</si>
  <si>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</si>
  <si>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</si>
  <si>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</si>
  <si>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</si>
  <si>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</si>
  <si>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</si>
  <si>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</si>
  <si>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</si>
  <si>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</si>
  <si>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</si>
  <si>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</si>
  <si>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</si>
  <si>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</si>
  <si>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</si>
  <si>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</si>
  <si>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</si>
  <si>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</si>
  <si>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</si>
  <si>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</si>
  <si>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</si>
  <si>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</si>
  <si>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</si>
  <si>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</si>
  <si>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</si>
  <si>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</si>
  <si>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</si>
  <si>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</si>
  <si>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</si>
  <si>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</si>
  <si>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</si>
  <si>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</si>
  <si>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</si>
  <si>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</si>
  <si>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</si>
  <si>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</si>
  <si>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</si>
  <si>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</si>
  <si>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</si>
  <si>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</si>
  <si>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</si>
  <si>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</si>
  <si>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</si>
  <si>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</si>
  <si>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</si>
  <si>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</si>
  <si>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</si>
  <si>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</si>
  <si>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</si>
  <si>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</si>
  <si>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</si>
  <si>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</si>
  <si>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</si>
  <si>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</si>
  <si>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</si>
  <si>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</si>
  <si>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</si>
  <si>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</si>
  <si>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</si>
  <si>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</si>
  <si>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</si>
  <si>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</si>
  <si>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</si>
  <si>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</si>
  <si>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</si>
  <si>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</si>
  <si>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</si>
  <si>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</si>
  <si>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</si>
  <si>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</si>
  <si>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</si>
  <si>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</si>
  <si>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</si>
  <si>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</si>
  <si>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</si>
  <si>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</si>
  <si>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</si>
  <si>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</si>
  <si>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</si>
  <si>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</si>
  <si>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</si>
  <si>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</si>
  <si>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</si>
  <si>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</si>
  <si>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</si>
  <si>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</si>
  <si>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</si>
  <si>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</si>
  <si>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</si>
  <si>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</si>
  <si>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</si>
  <si>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</si>
  <si>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</si>
  <si>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</si>
  <si>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</si>
  <si>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</si>
  <si>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</si>
  <si>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</si>
  <si>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</si>
  <si>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</si>
  <si>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</si>
  <si>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</si>
  <si>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</si>
  <si>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</si>
  <si>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</si>
  <si>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</si>
  <si>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</si>
  <si>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</si>
  <si>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</si>
  <si>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</si>
  <si>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</si>
  <si>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</si>
  <si>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</si>
  <si>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</si>
  <si>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</si>
  <si>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</si>
  <si>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</si>
  <si>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</si>
  <si>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</si>
  <si>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</si>
  <si>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</si>
  <si>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</si>
  <si>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</si>
  <si>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</si>
  <si>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</si>
  <si>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</si>
  <si>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</si>
  <si>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</si>
  <si>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</si>
  <si>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</si>
  <si>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</si>
  <si>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</si>
  <si>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</si>
  <si>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</si>
  <si>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</si>
  <si>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</si>
  <si>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</si>
  <si>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</si>
  <si>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</si>
  <si>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</si>
  <si>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</si>
  <si>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</si>
  <si>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</si>
  <si>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</si>
  <si>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</si>
  <si>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</si>
  <si>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</si>
  <si>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</si>
  <si>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</si>
  <si>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</si>
  <si>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</si>
  <si>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</si>
  <si>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</si>
  <si>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</si>
  <si>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</si>
  <si>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</si>
  <si>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</si>
  <si>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</si>
  <si>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</si>
  <si>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</si>
  <si>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</si>
  <si>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</si>
  <si>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</si>
  <si>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</si>
  <si>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</si>
  <si>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</si>
  <si>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</si>
  <si>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</si>
  <si>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</si>
  <si>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</si>
  <si>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</si>
  <si>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</si>
  <si>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</si>
  <si>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</si>
  <si>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</si>
  <si>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</si>
  <si>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</si>
  <si>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</si>
  <si>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</si>
  <si>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</si>
  <si>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</si>
  <si>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</si>
  <si>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</si>
  <si>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</si>
  <si>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</si>
  <si>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</si>
  <si>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</si>
  <si>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</si>
  <si>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</si>
  <si>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</si>
  <si>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</si>
  <si>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</si>
  <si>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</si>
  <si>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</si>
  <si>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</si>
  <si>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</si>
  <si>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</si>
  <si>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</si>
  <si>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</si>
  <si>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</si>
  <si>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</si>
  <si>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</si>
  <si>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</si>
  <si>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</si>
  <si>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</si>
  <si>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</si>
  <si>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</si>
  <si>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</si>
  <si>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</si>
  <si>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</si>
  <si>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</si>
  <si>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</si>
  <si>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</si>
  <si>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</si>
  <si>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</si>
  <si>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</si>
  <si>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</si>
  <si>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</si>
  <si>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</si>
  <si>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</si>
  <si>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</si>
  <si>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</si>
  <si>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</si>
  <si>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</si>
  <si>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</si>
  <si>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</si>
  <si>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</si>
  <si>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</si>
  <si>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</si>
  <si>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</si>
  <si>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</si>
  <si>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</si>
  <si>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</si>
  <si>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</si>
  <si>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</si>
  <si>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</si>
  <si>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</si>
  <si>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</si>
  <si>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</si>
  <si>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</si>
  <si>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</si>
  <si>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</si>
  <si>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</si>
  <si>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</si>
  <si>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</si>
  <si>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</si>
  <si>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</si>
  <si>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</si>
  <si>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</si>
  <si>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</si>
  <si>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</si>
  <si>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</si>
  <si>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</si>
  <si>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</si>
  <si>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</si>
  <si>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</si>
  <si>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</si>
  <si>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</si>
  <si>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</si>
  <si>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</si>
  <si>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</si>
  <si>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</si>
  <si>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</si>
  <si>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</si>
  <si>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</si>
  <si>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</si>
  <si>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</si>
  <si>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</si>
  <si>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</si>
  <si>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</si>
  <si>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</si>
  <si>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</si>
  <si>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</si>
  <si>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</si>
  <si>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</si>
  <si>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</si>
  <si>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</si>
  <si>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</si>
  <si>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</si>
  <si>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</si>
  <si>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</si>
  <si>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</si>
  <si>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</si>
  <si>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</si>
  <si>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</si>
  <si>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</si>
  <si>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</si>
  <si>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</si>
  <si>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</si>
  <si>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</si>
  <si>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</si>
  <si>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</si>
  <si>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</si>
  <si>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</si>
  <si>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</si>
  <si>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</si>
  <si>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</si>
  <si>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</si>
  <si>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</si>
  <si>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</si>
  <si>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</si>
  <si>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</si>
  <si>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</si>
  <si>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</si>
  <si>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</si>
  <si>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</si>
  <si>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</si>
  <si>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</si>
  <si>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</si>
  <si>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</si>
  <si>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</si>
  <si>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</si>
  <si>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</si>
  <si>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</si>
  <si>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</si>
  <si>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</si>
  <si>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</si>
  <si>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</si>
  <si>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</si>
  <si>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</si>
  <si>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</si>
  <si>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</si>
  <si>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</si>
  <si>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</si>
  <si>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</si>
  <si>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</si>
  <si>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</si>
  <si>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</si>
  <si>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</si>
  <si>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</si>
  <si>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</si>
  <si>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</si>
  <si>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</si>
  <si>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</si>
  <si>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</si>
  <si>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</si>
  <si>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</si>
  <si>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</si>
  <si>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</si>
  <si>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</si>
  <si>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</si>
  <si>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</si>
  <si>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</si>
  <si>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</si>
  <si>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</si>
  <si>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</si>
  <si>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</si>
  <si>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</si>
  <si>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</si>
  <si>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</si>
  <si>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</si>
  <si>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</si>
  <si>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</si>
  <si>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</si>
  <si>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</si>
  <si>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</si>
  <si>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</si>
  <si>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</si>
  <si>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</si>
  <si>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</si>
  <si>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</si>
  <si>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</si>
  <si>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</si>
  <si>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</si>
  <si>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</si>
  <si>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</si>
  <si>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</si>
  <si>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</si>
  <si>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</si>
  <si>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</si>
  <si>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</si>
  <si>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</si>
  <si>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</si>
  <si>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</si>
  <si>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</si>
  <si>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</si>
  <si>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</si>
  <si>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</si>
  <si>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</si>
  <si>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</si>
  <si>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</si>
  <si>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</si>
  <si>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</si>
  <si>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</si>
  <si>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</si>
  <si>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</si>
  <si>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</si>
  <si>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</si>
  <si>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</si>
  <si>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</si>
  <si>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</si>
  <si>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</si>
  <si>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</si>
  <si>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</si>
  <si>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</si>
  <si>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</si>
  <si>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</si>
  <si>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</si>
  <si>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</si>
  <si>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</si>
  <si>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</si>
  <si>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</si>
  <si>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</si>
  <si>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</si>
  <si>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</si>
  <si>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</si>
  <si>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</si>
  <si>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</si>
  <si>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</si>
  <si>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</si>
  <si>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</si>
  <si>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</si>
  <si>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</si>
  <si>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</si>
  <si>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</si>
  <si>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</si>
  <si>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</si>
  <si>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</si>
  <si>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</si>
  <si>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</si>
  <si>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</si>
  <si>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</si>
  <si>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</si>
  <si>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</si>
  <si>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</si>
  <si>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</si>
  <si>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</si>
  <si>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</si>
  <si>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</si>
  <si>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</si>
  <si>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</si>
  <si>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</si>
  <si>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</si>
  <si>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</si>
  <si>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</si>
  <si>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</si>
  <si>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</si>
  <si>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</si>
  <si>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</si>
  <si>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</si>
  <si>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</si>
  <si>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</si>
  <si>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</si>
  <si>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</si>
  <si>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</si>
  <si>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</si>
  <si>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</si>
  <si>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</si>
  <si>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</si>
  <si>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</si>
  <si>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</si>
  <si>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</si>
  <si>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</si>
  <si>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</si>
  <si>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</si>
  <si>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</si>
  <si>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</si>
  <si>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</si>
  <si>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</si>
  <si>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</si>
  <si>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</si>
  <si>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</si>
  <si>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</si>
  <si>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</si>
  <si>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</si>
  <si>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</si>
  <si>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</si>
  <si>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</si>
  <si>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</si>
  <si>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</si>
  <si>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</si>
  <si>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</si>
  <si>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</si>
  <si>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</si>
  <si>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</si>
  <si>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</si>
  <si>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</si>
  <si>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</si>
  <si>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</si>
  <si>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</si>
  <si>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</si>
  <si>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</si>
  <si>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</si>
  <si>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</si>
  <si>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</si>
  <si>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</si>
  <si>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</si>
  <si>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</si>
  <si>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</si>
  <si>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</si>
  <si>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</si>
  <si>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</si>
  <si>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</si>
  <si>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</si>
  <si>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</si>
  <si>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</si>
  <si>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</si>
  <si>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</si>
  <si>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</si>
  <si>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</si>
  <si>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</si>
  <si>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</si>
  <si>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</si>
  <si>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</si>
  <si>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</si>
  <si>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</si>
  <si>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</si>
  <si>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</si>
  <si>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</si>
  <si>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</si>
  <si>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</si>
  <si>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</si>
  <si>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</si>
  <si>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</si>
  <si>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</si>
  <si>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</si>
  <si>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</si>
  <si>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</si>
  <si>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</si>
  <si>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</si>
  <si>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</si>
  <si>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</si>
  <si>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</si>
  <si>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</si>
  <si>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</si>
  <si>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</si>
  <si>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</si>
  <si>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</si>
  <si>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</si>
  <si>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</si>
  <si>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</si>
  <si>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</si>
  <si>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</si>
  <si>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</si>
  <si>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</si>
  <si>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</si>
  <si>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</si>
  <si>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</si>
  <si>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</si>
  <si>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</si>
  <si>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</si>
  <si>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</si>
  <si>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</si>
  <si>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</si>
  <si>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</si>
  <si>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</si>
  <si>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</si>
  <si>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</si>
  <si>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</si>
  <si>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</si>
  <si>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</si>
  <si>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</si>
  <si>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</si>
  <si>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</si>
  <si>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</si>
  <si>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</si>
  <si>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</si>
  <si>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</si>
  <si>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</si>
  <si>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</si>
  <si>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</si>
  <si>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</si>
  <si>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</si>
  <si>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</si>
  <si>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</si>
  <si>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</si>
  <si>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</si>
  <si>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</si>
  <si>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</si>
  <si>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</si>
  <si>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</si>
  <si>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</si>
  <si>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</si>
  <si>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</si>
  <si>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</si>
  <si>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</si>
  <si>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</si>
  <si>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</si>
  <si>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</si>
  <si>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</si>
  <si>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</si>
  <si>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</si>
  <si>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</si>
  <si>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</si>
  <si>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</si>
  <si>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</si>
  <si>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</si>
  <si>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</si>
  <si>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</si>
  <si>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</si>
  <si>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</si>
  <si>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</si>
  <si>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</si>
  <si>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</si>
  <si>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</si>
  <si>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</si>
  <si>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</si>
  <si>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</si>
  <si>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</si>
  <si>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</si>
  <si>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</si>
  <si>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</si>
  <si>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</si>
  <si>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</si>
  <si>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</si>
  <si>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</si>
  <si>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</si>
  <si>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</si>
  <si>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</si>
  <si>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</si>
  <si>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</si>
  <si>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</si>
  <si>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</si>
  <si>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</si>
  <si>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</si>
  <si>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</si>
  <si>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</si>
  <si>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</si>
  <si>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</si>
  <si>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</si>
  <si>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</si>
  <si>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</si>
  <si>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</si>
  <si>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</si>
  <si>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</si>
  <si>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</si>
  <si>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</si>
  <si>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</si>
  <si>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</si>
  <si>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</si>
  <si>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</si>
  <si>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</si>
  <si>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</si>
  <si>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</si>
  <si>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</si>
  <si>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</si>
  <si>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</si>
  <si>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</si>
  <si>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</si>
  <si>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</si>
  <si>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</si>
  <si>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</si>
  <si>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</si>
  <si>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</si>
  <si>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</si>
  <si>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</si>
  <si>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</si>
  <si>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</si>
  <si>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</si>
  <si>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</si>
  <si>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</si>
  <si>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</si>
  <si>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</si>
  <si>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</si>
  <si>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</si>
  <si>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</si>
  <si>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</si>
  <si>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</si>
  <si>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</si>
  <si>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</si>
  <si>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</si>
  <si>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</si>
  <si>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</si>
  <si>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</si>
  <si>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</si>
  <si>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</si>
  <si>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</si>
  <si>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</si>
  <si>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</si>
  <si>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</si>
  <si>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</si>
  <si>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</si>
  <si>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</si>
  <si>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</si>
  <si>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</si>
  <si>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</si>
  <si>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</si>
  <si>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</si>
  <si>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</si>
  <si>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</si>
  <si>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</si>
  <si>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</si>
  <si>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</si>
  <si>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</si>
  <si>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</si>
  <si>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</si>
  <si>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</si>
  <si>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</si>
  <si>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</si>
  <si>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</si>
  <si>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</si>
  <si>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</si>
  <si>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</si>
  <si>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</si>
  <si>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</si>
  <si>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</si>
  <si>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</si>
  <si>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</si>
  <si>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</si>
  <si>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</si>
  <si>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</si>
  <si>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</si>
  <si>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</si>
  <si>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</si>
  <si>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</si>
  <si>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</si>
  <si>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</si>
  <si>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</si>
  <si>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</si>
  <si>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</si>
  <si>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</si>
  <si>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</si>
  <si>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</si>
  <si>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</si>
  <si>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</si>
  <si>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</si>
  <si>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</si>
  <si>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</si>
  <si>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</si>
  <si>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</si>
  <si>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</si>
  <si>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</si>
  <si>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</si>
  <si>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</si>
  <si>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</si>
  <si>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</si>
  <si>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</si>
  <si>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</si>
  <si>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</si>
  <si>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</si>
  <si>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</si>
  <si>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</si>
  <si>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</si>
  <si>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</si>
  <si>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</si>
  <si>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</si>
  <si>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</si>
  <si>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</si>
  <si>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</si>
  <si>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</si>
  <si>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</si>
  <si>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</si>
  <si>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</si>
  <si>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</si>
  <si>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</si>
  <si>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</si>
  <si>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</si>
  <si>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</si>
  <si>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</si>
  <si>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</si>
  <si>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</si>
  <si>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</si>
  <si>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</si>
  <si>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</si>
  <si>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</si>
  <si>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</si>
  <si>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</si>
  <si>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</si>
  <si>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</si>
  <si>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</si>
  <si>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</si>
  <si>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</si>
  <si>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</si>
  <si>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</si>
  <si>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</si>
  <si>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</si>
  <si>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</si>
  <si>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</si>
  <si>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</si>
  <si>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</si>
  <si>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</si>
  <si>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</si>
  <si>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</si>
  <si>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</si>
  <si>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</si>
  <si>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</si>
  <si>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</si>
  <si>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</si>
  <si>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</si>
  <si>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</si>
  <si>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</si>
  <si>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</si>
  <si>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</si>
  <si>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</si>
  <si>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</si>
  <si>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</si>
  <si>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</si>
  <si>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</si>
  <si>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</si>
  <si>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</si>
  <si>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</si>
  <si>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</si>
  <si>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</si>
  <si>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</si>
  <si>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</si>
  <si>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</si>
  <si>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</si>
  <si>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</si>
  <si>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</si>
  <si>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</si>
  <si>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</si>
  <si>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</si>
  <si>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</si>
  <si>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</si>
  <si>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</si>
  <si>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</si>
  <si>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</si>
  <si>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</si>
  <si>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</si>
  <si>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</si>
  <si>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</si>
  <si>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</si>
  <si>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</si>
  <si>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</si>
  <si>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</si>
  <si>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</si>
  <si>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</si>
  <si>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</si>
  <si>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</si>
  <si>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</si>
  <si>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</si>
  <si>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</si>
  <si>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</si>
  <si>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</si>
  <si>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</si>
  <si>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</si>
  <si>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</si>
  <si>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</si>
  <si>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</si>
  <si>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</si>
  <si>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</si>
  <si>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</si>
  <si>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</si>
  <si>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</si>
  <si>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</si>
  <si>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</si>
  <si>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</si>
  <si>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</si>
  <si>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</si>
  <si>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</si>
  <si>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</si>
  <si>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</si>
  <si>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</si>
  <si>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</si>
  <si>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</si>
  <si>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</si>
  <si>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</si>
  <si>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</si>
  <si>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</si>
  <si>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</si>
  <si>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</si>
  <si>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</si>
  <si>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</si>
  <si>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</si>
  <si>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</si>
  <si>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</si>
  <si>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</si>
  <si>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</si>
  <si>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</si>
  <si>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</si>
  <si>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</si>
  <si>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</si>
  <si>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</si>
  <si>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</si>
  <si>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</si>
  <si>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</si>
  <si>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</si>
  <si>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</si>
  <si>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</si>
  <si>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</si>
  <si>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</si>
  <si>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</si>
  <si>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</si>
  <si>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</si>
  <si>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</si>
  <si>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</si>
  <si>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</si>
  <si>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</si>
  <si>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</si>
  <si>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</si>
  <si>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</si>
  <si>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</si>
  <si>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</si>
  <si>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</si>
  <si>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</si>
  <si>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</si>
  <si>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</si>
  <si>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</si>
  <si>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</si>
  <si>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</si>
  <si>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</si>
  <si>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</si>
  <si>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</si>
  <si>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</si>
  <si>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</si>
  <si>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</si>
  <si>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</si>
  <si>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</si>
  <si>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</si>
  <si>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</si>
  <si>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</si>
  <si>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</si>
  <si>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</si>
  <si>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</si>
  <si>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</si>
  <si>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</si>
  <si>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</si>
  <si>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</si>
  <si>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</si>
  <si>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</si>
  <si>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</si>
  <si>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</si>
  <si>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</si>
  <si>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</si>
  <si>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</si>
  <si>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</si>
  <si>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</si>
  <si>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</si>
  <si>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</si>
  <si>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</si>
  <si>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</si>
  <si>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</si>
  <si>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</si>
  <si>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</si>
  <si>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</si>
  <si>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</si>
  <si>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</si>
  <si>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</si>
  <si>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</si>
  <si>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</si>
  <si>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</si>
  <si>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</si>
  <si>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</si>
  <si>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</si>
  <si>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</si>
  <si>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</si>
  <si>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</si>
  <si>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</si>
  <si>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</si>
  <si>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</si>
  <si>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</si>
  <si>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</si>
  <si>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</si>
  <si>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</si>
  <si>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</si>
  <si>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</si>
  <si>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</si>
  <si>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</si>
  <si>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</si>
  <si>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</si>
  <si>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</si>
  <si>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</si>
  <si>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</si>
  <si>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</si>
  <si>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</si>
  <si>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</si>
  <si>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</si>
  <si>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</si>
  <si>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</si>
  <si>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</si>
  <si>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</si>
  <si>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</si>
  <si>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</si>
  <si>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</si>
  <si>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</si>
  <si>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</si>
  <si>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</si>
  <si>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</si>
  <si>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</si>
  <si>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</si>
  <si>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</si>
  <si>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</si>
  <si>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</si>
  <si>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</si>
  <si>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</si>
  <si>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</si>
  <si>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</si>
  <si>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</si>
  <si>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</si>
  <si>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</si>
  <si>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</si>
  <si>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</si>
  <si>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</si>
  <si>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</si>
  <si>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</si>
  <si>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</si>
  <si>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</si>
  <si>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</si>
  <si>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</si>
  <si>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</si>
  <si>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</si>
  <si>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</si>
  <si>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</si>
  <si>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</si>
  <si>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</si>
  <si>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</si>
  <si>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</si>
  <si>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</si>
  <si>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</si>
  <si>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</si>
  <si>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</si>
  <si>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</si>
  <si>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</si>
  <si>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</si>
  <si>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</si>
  <si>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</si>
  <si>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</si>
  <si>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</si>
  <si>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</si>
  <si>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</si>
  <si>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</si>
  <si>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</si>
  <si>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</si>
  <si>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</si>
  <si>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</si>
  <si>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</si>
  <si>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</si>
  <si>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</si>
  <si>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</si>
  <si>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</si>
  <si>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</si>
  <si>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</si>
  <si>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</si>
  <si>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</si>
  <si>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</si>
  <si>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</si>
  <si>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</si>
  <si>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</si>
  <si>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</si>
  <si>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</si>
  <si>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</si>
  <si>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</si>
  <si>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</si>
  <si>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</si>
  <si>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</si>
  <si>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</si>
  <si>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</si>
  <si>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</si>
  <si>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</si>
  <si>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</si>
  <si>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</si>
  <si>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</si>
  <si>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</si>
  <si>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</si>
  <si>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</si>
  <si>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</si>
  <si>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</si>
  <si>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</si>
  <si>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</si>
  <si>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</si>
  <si>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</si>
  <si>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</si>
  <si>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</si>
  <si>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</si>
  <si>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</si>
  <si>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</si>
  <si>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</si>
  <si>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</si>
  <si>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</si>
  <si>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</si>
  <si>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</si>
  <si>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</si>
  <si>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</si>
  <si>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</si>
  <si>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</si>
  <si>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</si>
  <si>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</si>
  <si>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</si>
  <si>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</si>
  <si>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</si>
  <si>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</si>
  <si>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</si>
  <si>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</si>
  <si>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</si>
  <si>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</si>
  <si>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</si>
  <si>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</si>
  <si>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</si>
  <si>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</si>
  <si>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</si>
  <si>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</si>
  <si>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</si>
  <si>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</si>
  <si>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</si>
  <si>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</si>
  <si>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</si>
  <si>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</si>
  <si>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</si>
  <si>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</si>
  <si>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</si>
  <si>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</si>
  <si>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</si>
  <si>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</si>
  <si>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</si>
  <si>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</si>
  <si>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</si>
  <si>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</si>
  <si>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</si>
  <si>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</si>
  <si>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</si>
  <si>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</si>
  <si>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</si>
  <si>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</si>
  <si>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</si>
  <si>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</si>
  <si>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</si>
  <si>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</si>
  <si>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</si>
  <si>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</si>
  <si>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</si>
  <si>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</si>
  <si>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</si>
  <si>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</si>
  <si>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</si>
  <si>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</si>
  <si>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</si>
  <si>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</si>
  <si>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</si>
  <si>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</si>
  <si>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</si>
  <si>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</si>
  <si>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</si>
  <si>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</si>
  <si>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</si>
  <si>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</si>
  <si>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</si>
  <si>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</si>
  <si>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</si>
  <si>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</si>
  <si>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</si>
  <si>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</si>
  <si>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</si>
  <si>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</si>
  <si>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</si>
  <si>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</si>
  <si>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</si>
  <si>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</si>
  <si>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</si>
  <si>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</si>
  <si>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</si>
  <si>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</si>
  <si>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</si>
  <si>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</si>
  <si>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</si>
  <si>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</si>
  <si>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</si>
  <si>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</si>
  <si>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</si>
  <si>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</si>
  <si>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</si>
  <si>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</si>
  <si>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</si>
  <si>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</si>
  <si>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</si>
  <si>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</si>
  <si>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</si>
  <si>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</si>
  <si>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</si>
  <si>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</si>
  <si>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</si>
  <si>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</si>
  <si>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</si>
  <si>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</si>
  <si>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</si>
  <si>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</si>
  <si>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</si>
  <si>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</si>
  <si>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</si>
  <si>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</si>
  <si>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</si>
  <si>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</si>
  <si>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</si>
  <si>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</si>
  <si>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</si>
  <si>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</si>
  <si>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</si>
  <si>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</si>
  <si>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</si>
  <si>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</si>
  <si>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</si>
  <si>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</si>
  <si>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</si>
  <si>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</si>
  <si>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</si>
  <si>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</si>
  <si>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</si>
  <si>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</si>
  <si>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</si>
  <si>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</si>
  <si>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</si>
  <si>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</si>
  <si>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</si>
  <si>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</si>
  <si>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</si>
  <si>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</si>
  <si>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</si>
  <si>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</si>
  <si>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</si>
  <si>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</si>
  <si>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</si>
  <si>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</si>
  <si>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</si>
  <si>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</si>
  <si>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</si>
  <si>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</si>
  <si>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</si>
  <si>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</si>
  <si>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</si>
  <si>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</si>
  <si>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</si>
  <si>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</si>
  <si>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</si>
  <si>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</si>
  <si>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</si>
  <si>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</si>
  <si>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</si>
  <si>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</si>
  <si>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</si>
  <si>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</si>
  <si>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</si>
  <si>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</si>
  <si>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</si>
  <si>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</si>
  <si>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</si>
  <si>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</si>
  <si>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</si>
  <si>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</si>
  <si>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</si>
  <si>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</si>
  <si>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</si>
  <si>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</si>
  <si>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</si>
  <si>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</si>
  <si>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</si>
  <si>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</si>
  <si>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</si>
  <si>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</si>
  <si>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</si>
  <si>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</si>
  <si>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</si>
  <si>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</si>
  <si>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</si>
  <si>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</si>
  <si>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</si>
  <si>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</si>
  <si>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</si>
  <si>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</si>
  <si>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</si>
  <si>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</si>
  <si>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</si>
  <si>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</si>
  <si>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</si>
  <si>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</si>
  <si>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</si>
  <si>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</si>
  <si>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</si>
  <si>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</si>
  <si>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</si>
  <si>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</si>
  <si>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</si>
  <si>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</si>
  <si>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</si>
  <si>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</si>
  <si>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</si>
  <si>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</si>
  <si>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</si>
  <si>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</si>
  <si>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</si>
  <si>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</si>
  <si>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</si>
  <si>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</si>
  <si>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</si>
  <si>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</si>
  <si>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</si>
  <si>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</si>
  <si>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</si>
  <si>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</si>
  <si>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</si>
  <si>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</si>
  <si>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</si>
  <si>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</si>
  <si>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</si>
  <si>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</si>
  <si>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</si>
  <si>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</si>
  <si>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</si>
  <si>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</si>
  <si>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</si>
  <si>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</si>
  <si>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</si>
  <si>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</si>
  <si>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</si>
  <si>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</si>
  <si>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</si>
  <si>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</si>
  <si>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</si>
  <si>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</si>
  <si>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</si>
  <si>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</si>
  <si>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</si>
  <si>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</si>
  <si>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</si>
  <si>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</si>
  <si>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</si>
  <si>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</si>
  <si>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</si>
  <si>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</si>
  <si>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</si>
  <si>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</si>
  <si>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</si>
  <si>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</si>
  <si>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</si>
  <si>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</si>
  <si>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</si>
  <si>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</si>
  <si>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</si>
  <si>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</si>
  <si>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</si>
  <si>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</si>
  <si>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</si>
  <si>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</si>
  <si>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</si>
  <si>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</si>
  <si>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</si>
  <si>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</si>
  <si>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</si>
  <si>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</si>
  <si>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</si>
  <si>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</si>
  <si>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</si>
  <si>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</si>
  <si>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</si>
  <si>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</si>
  <si>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</si>
  <si>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</si>
  <si>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</si>
  <si>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</si>
  <si>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</si>
  <si>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</si>
  <si>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</si>
  <si>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</si>
  <si>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</si>
  <si>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</si>
  <si>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</si>
  <si>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</si>
  <si>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</si>
  <si>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</si>
  <si>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</si>
  <si>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</si>
  <si>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</si>
  <si>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</si>
  <si>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</si>
  <si>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</si>
  <si>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</si>
  <si>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</si>
  <si>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</si>
  <si>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</si>
  <si>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</si>
  <si>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</si>
  <si>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</si>
  <si>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</si>
  <si>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</si>
  <si>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</si>
  <si>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</si>
  <si>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</si>
  <si>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</si>
  <si>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</si>
  <si>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</si>
  <si>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</si>
  <si>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</si>
  <si>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</si>
  <si>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</si>
  <si>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</si>
  <si>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</si>
  <si>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</si>
  <si>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</si>
  <si>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</si>
  <si>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</si>
  <si>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</si>
  <si>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</si>
  <si>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</si>
  <si>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</si>
  <si>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</si>
  <si>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</si>
  <si>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</si>
  <si>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</si>
  <si>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</si>
  <si>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</si>
  <si>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</si>
  <si>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</si>
  <si>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</si>
  <si>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</si>
  <si>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</si>
  <si>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</si>
  <si>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</si>
  <si>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</si>
  <si>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</si>
  <si>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</si>
  <si>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</si>
  <si>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</si>
  <si>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</si>
  <si>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</si>
  <si>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</si>
  <si>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</si>
  <si>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</si>
  <si>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</si>
  <si>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</si>
  <si>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</si>
  <si>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</si>
  <si>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</si>
  <si>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</si>
  <si>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</si>
  <si>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</si>
  <si>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</si>
  <si>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</si>
  <si>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</si>
  <si>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</si>
  <si>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</si>
  <si>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</si>
  <si>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</si>
  <si>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</si>
  <si>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</si>
  <si>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</si>
  <si>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</si>
  <si>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</si>
  <si>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</si>
  <si>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</si>
  <si>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</si>
  <si>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</si>
  <si>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</si>
  <si>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</si>
  <si>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</si>
  <si>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</si>
  <si>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</si>
  <si>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</si>
  <si>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</si>
  <si>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</si>
  <si>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</si>
  <si>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</si>
  <si>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</si>
  <si>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</si>
  <si>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</si>
  <si>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</si>
  <si>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</si>
  <si>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</si>
  <si>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</si>
  <si>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</si>
  <si>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</si>
  <si>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</si>
  <si>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</si>
  <si>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</si>
  <si>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</si>
  <si>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</si>
  <si>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</si>
  <si>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</si>
  <si>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</si>
  <si>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</si>
  <si>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</si>
  <si>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</si>
  <si>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</si>
  <si>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</si>
  <si>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</si>
  <si>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</si>
  <si>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</si>
  <si>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</si>
  <si>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</si>
  <si>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</si>
  <si>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</si>
  <si>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</si>
  <si>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</si>
  <si>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</si>
  <si>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</si>
  <si>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</si>
  <si>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</si>
  <si>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</si>
  <si>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</si>
  <si>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</si>
  <si>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</si>
  <si>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</si>
  <si>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</si>
  <si>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</si>
  <si>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</si>
  <si>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</si>
  <si>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</si>
  <si>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</si>
  <si>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</si>
  <si>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</si>
  <si>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</si>
  <si>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</si>
  <si>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</si>
  <si>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</si>
  <si>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</si>
  <si>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</si>
  <si>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</si>
  <si>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</si>
  <si>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</si>
  <si>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</si>
  <si>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</si>
  <si>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</si>
  <si>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</si>
  <si>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</si>
  <si>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</si>
  <si>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</si>
  <si>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</si>
  <si>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</si>
  <si>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</si>
  <si>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</si>
  <si>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</si>
  <si>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</si>
  <si>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</si>
  <si>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</si>
  <si>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</si>
  <si>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</si>
  <si>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</si>
  <si>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</si>
  <si>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</si>
  <si>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</si>
  <si>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</si>
  <si>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</si>
  <si>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</si>
  <si>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</si>
  <si>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</si>
  <si>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</si>
  <si>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</si>
  <si>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</si>
  <si>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</si>
  <si>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</si>
  <si>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</si>
  <si>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</si>
  <si>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</si>
  <si>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</si>
  <si>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</si>
  <si>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</si>
  <si>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</si>
  <si>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</si>
  <si>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</si>
  <si>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</si>
  <si>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</si>
  <si>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</si>
  <si>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</si>
  <si>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</si>
  <si>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</si>
  <si>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</si>
  <si>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</si>
  <si>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</si>
  <si>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</si>
  <si>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</si>
  <si>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</si>
  <si>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</si>
  <si>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</si>
  <si>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</si>
  <si>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</si>
  <si>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</si>
  <si>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</si>
  <si>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</si>
  <si>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</si>
  <si>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</si>
  <si>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</si>
  <si>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</si>
  <si>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</si>
  <si>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</si>
  <si>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</si>
  <si>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</si>
  <si>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</si>
  <si>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</si>
  <si>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</si>
  <si>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</si>
  <si>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</si>
  <si>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</si>
  <si>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</si>
  <si>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</si>
  <si>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</si>
  <si>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</si>
  <si>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</si>
  <si>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</si>
  <si>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</si>
  <si>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</si>
  <si>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</si>
  <si>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</si>
  <si>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</si>
  <si>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</si>
  <si>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</si>
  <si>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</si>
  <si>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</si>
  <si>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</si>
  <si>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</si>
  <si>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</si>
  <si>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</si>
  <si>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</si>
  <si>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</si>
  <si>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</si>
  <si>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</si>
  <si>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</si>
  <si>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</si>
  <si>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</si>
  <si>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</si>
  <si>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</si>
  <si>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</si>
  <si>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</si>
  <si>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</si>
  <si>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</si>
  <si>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</si>
  <si>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</si>
  <si>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</si>
  <si>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</si>
  <si>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</si>
  <si>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</si>
  <si>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</si>
  <si>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</si>
  <si>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</si>
  <si>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</si>
  <si>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</si>
  <si>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</si>
  <si>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</si>
  <si>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</si>
  <si>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</si>
  <si>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</si>
  <si>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</si>
  <si>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</si>
  <si>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</si>
  <si>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</si>
  <si>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</si>
  <si>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</si>
  <si>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</si>
  <si>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</si>
  <si>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</si>
  <si>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</si>
  <si>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</si>
  <si>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</si>
  <si>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</si>
  <si>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</si>
  <si>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</si>
  <si>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</si>
  <si>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</si>
  <si>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</si>
  <si>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</si>
  <si>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</si>
  <si>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</si>
  <si>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</si>
  <si>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</si>
  <si>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</si>
  <si>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</si>
  <si>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</si>
  <si>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</si>
  <si>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</si>
  <si>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</si>
  <si>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</si>
  <si>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</si>
  <si>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</si>
  <si>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</si>
  <si>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</si>
  <si>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</si>
  <si>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</si>
  <si>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</si>
  <si>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</si>
  <si>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</si>
  <si>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</si>
  <si>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</si>
  <si>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</si>
  <si>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</si>
  <si>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</si>
  <si>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</si>
  <si>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</si>
  <si>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</si>
  <si>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</si>
  <si>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</si>
  <si>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</si>
  <si>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</si>
  <si>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</si>
  <si>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</si>
  <si>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</si>
  <si>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</si>
  <si>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</si>
  <si>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</si>
  <si>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</si>
  <si>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</si>
  <si>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</si>
  <si>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</si>
  <si>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</si>
  <si>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</si>
  <si>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</si>
  <si>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</si>
  <si>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</si>
  <si>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</si>
  <si>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</si>
  <si>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</si>
  <si>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</si>
  <si>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</si>
  <si>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</si>
  <si>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</si>
  <si>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</si>
  <si>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</si>
  <si>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</si>
  <si>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</si>
  <si>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</si>
  <si>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</si>
  <si>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</si>
  <si>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</si>
  <si>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</si>
  <si>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</si>
  <si>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</si>
  <si>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</si>
  <si>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</si>
  <si>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</si>
  <si>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</si>
  <si>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</si>
  <si>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</si>
  <si>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</si>
  <si>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</si>
  <si>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</si>
  <si>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</si>
  <si>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</si>
  <si>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</si>
  <si>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</si>
  <si>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</si>
  <si>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</si>
  <si>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</si>
  <si>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</si>
  <si>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</si>
  <si>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</si>
  <si>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</si>
  <si>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</si>
  <si>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</si>
  <si>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</si>
  <si>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</si>
  <si>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</si>
  <si>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</si>
  <si>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</si>
  <si>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</si>
  <si>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</si>
  <si>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</si>
  <si>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</si>
  <si>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</si>
  <si>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</si>
  <si>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</si>
  <si>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</si>
  <si>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</si>
  <si>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</si>
  <si>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</si>
  <si>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</si>
  <si>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</si>
  <si>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</si>
  <si>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</si>
  <si>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</si>
  <si>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</si>
  <si>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</si>
  <si>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</si>
  <si>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</si>
  <si>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</si>
  <si>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</si>
  <si>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</si>
  <si>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</si>
  <si>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</si>
  <si>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</si>
  <si>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</si>
  <si>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</si>
  <si>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</si>
  <si>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</si>
  <si>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</si>
  <si>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</si>
  <si>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</si>
  <si>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</si>
  <si>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</si>
  <si>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</si>
  <si>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</si>
  <si>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</si>
  <si>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</si>
  <si>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</si>
  <si>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</si>
  <si>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</si>
  <si>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</si>
  <si>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</si>
  <si>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</si>
  <si>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</si>
  <si>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</si>
  <si>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</si>
  <si>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</si>
  <si>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</si>
  <si>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</si>
  <si>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</si>
  <si>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</si>
  <si>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</si>
  <si>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</si>
  <si>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</si>
  <si>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</si>
  <si>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</si>
  <si>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</si>
  <si>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</si>
  <si>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</si>
  <si>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</si>
  <si>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</si>
  <si>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</si>
  <si>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</si>
  <si>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</si>
  <si>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</si>
  <si>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</si>
  <si>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</si>
  <si>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</si>
  <si>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</si>
  <si>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</si>
  <si>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</si>
  <si>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</si>
  <si>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</si>
  <si>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</si>
  <si>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</si>
  <si>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</si>
  <si>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</si>
  <si>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</si>
  <si>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</si>
  <si>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</si>
  <si>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</si>
  <si>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</si>
  <si>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</si>
  <si>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</si>
  <si>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</si>
  <si>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</si>
  <si>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</si>
  <si>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</si>
  <si>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</si>
  <si>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</si>
  <si>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</si>
  <si>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</si>
  <si>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</si>
  <si>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</si>
  <si>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</si>
  <si>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</si>
  <si>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</si>
  <si>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</si>
  <si>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</si>
  <si>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</si>
  <si>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</si>
  <si>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</si>
  <si>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</si>
  <si>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</si>
  <si>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</si>
  <si>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</si>
  <si>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</si>
  <si>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</si>
  <si>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</si>
  <si>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</si>
  <si>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</si>
  <si>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</si>
  <si>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</si>
  <si>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</si>
  <si>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</si>
  <si>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</si>
  <si>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</si>
  <si>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</si>
  <si>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</si>
  <si>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</si>
  <si>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</si>
  <si>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</si>
  <si>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</si>
  <si>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</si>
  <si>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</si>
  <si>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</si>
  <si>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</si>
  <si>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</si>
  <si>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</si>
  <si>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</si>
  <si>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</si>
  <si>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</si>
  <si>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</si>
  <si>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</si>
  <si>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</si>
  <si>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</si>
  <si>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</si>
  <si>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</si>
  <si>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</si>
  <si>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</si>
  <si>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</si>
  <si>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</si>
  <si>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</si>
  <si>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</si>
  <si>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</si>
  <si>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</si>
  <si>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</si>
  <si>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</si>
  <si>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</si>
  <si>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</si>
  <si>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</si>
  <si>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</si>
  <si>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</si>
  <si>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</si>
  <si>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</si>
  <si>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</si>
  <si>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</si>
  <si>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</si>
  <si>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</si>
  <si>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</si>
  <si>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</si>
  <si>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</si>
  <si>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</si>
  <si>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</si>
  <si>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</si>
  <si>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</si>
  <si>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</si>
  <si>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</si>
  <si>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</si>
  <si>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</si>
  <si>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</si>
  <si>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</si>
  <si>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</si>
  <si>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</si>
  <si>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</si>
  <si>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</si>
  <si>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</si>
  <si>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</si>
  <si>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</si>
  <si>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</si>
  <si>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</si>
  <si>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</si>
  <si>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</si>
  <si>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</si>
  <si>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</si>
  <si>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</si>
  <si>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</si>
  <si>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</si>
  <si>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</si>
  <si>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</si>
  <si>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</si>
  <si>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</si>
  <si>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</si>
  <si>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</si>
  <si>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</si>
  <si>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</si>
  <si>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</si>
  <si>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</si>
  <si>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</si>
  <si>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</si>
  <si>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</si>
  <si>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</si>
  <si>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</si>
  <si>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</si>
  <si>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</si>
  <si>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</si>
  <si>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</si>
  <si>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</si>
  <si>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</si>
  <si>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</si>
  <si>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</si>
  <si>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</si>
  <si>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</si>
  <si>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</si>
  <si>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</si>
  <si>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</si>
  <si>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</si>
  <si>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</si>
  <si>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</si>
  <si>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</si>
  <si>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</si>
  <si>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</si>
  <si>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</si>
  <si>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</si>
  <si>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</si>
  <si>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</si>
  <si>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</si>
  <si>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</si>
  <si>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</si>
  <si>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</si>
  <si>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</si>
  <si>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</si>
  <si>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</si>
  <si>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</si>
  <si>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</si>
  <si>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</si>
  <si>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</si>
  <si>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</si>
  <si>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</si>
  <si>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</si>
  <si>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</si>
  <si>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</si>
  <si>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</si>
  <si>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</si>
  <si>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</si>
  <si>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</si>
  <si>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</si>
  <si>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</si>
  <si>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</si>
  <si>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</si>
  <si>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</si>
  <si>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</si>
  <si>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</si>
  <si>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</si>
  <si>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</si>
  <si>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</si>
  <si>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</si>
  <si>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</si>
  <si>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</si>
  <si>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</si>
  <si>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</si>
  <si>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</si>
  <si>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</si>
  <si>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</si>
  <si>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</si>
  <si>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</si>
  <si>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</si>
  <si>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</si>
  <si>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</si>
  <si>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</si>
  <si>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</si>
  <si>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</si>
  <si>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</si>
  <si>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</si>
  <si>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</si>
  <si>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</si>
  <si>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</si>
  <si>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</si>
  <si>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</si>
  <si>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</si>
  <si>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</si>
  <si>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</si>
  <si>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</si>
  <si>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</si>
  <si>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</si>
  <si>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</si>
  <si>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</si>
  <si>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</si>
  <si>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</si>
  <si>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</si>
  <si>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</si>
  <si>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</si>
  <si>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</si>
  <si>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</si>
  <si>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</si>
  <si>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</si>
  <si>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</si>
  <si>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</si>
  <si>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</si>
  <si>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</si>
  <si>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</si>
  <si>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</si>
  <si>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</si>
  <si>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</si>
  <si>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</si>
  <si>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</si>
  <si>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</si>
  <si>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</si>
  <si>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</si>
  <si>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</si>
  <si>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</si>
  <si>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</si>
  <si>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</si>
  <si>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</si>
  <si>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</si>
  <si>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</si>
  <si>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</si>
  <si>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</si>
  <si>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</si>
  <si>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</si>
  <si>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</si>
  <si>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</si>
  <si>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</si>
  <si>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</si>
  <si>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</si>
  <si>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</si>
  <si>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</si>
  <si>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</si>
  <si>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</si>
  <si>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</si>
  <si>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</si>
  <si>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</si>
  <si>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</si>
  <si>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</si>
  <si>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</si>
  <si>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</si>
  <si>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</si>
  <si>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</si>
  <si>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</si>
  <si>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</si>
  <si>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</si>
  <si>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</si>
  <si>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</si>
  <si>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</si>
  <si>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</si>
  <si>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</si>
  <si>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</si>
  <si>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</si>
  <si>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</si>
  <si>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</si>
  <si>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</si>
  <si>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</si>
  <si>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</si>
  <si>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</si>
  <si>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</si>
  <si>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</si>
  <si>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</si>
  <si>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</si>
  <si>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</si>
  <si>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</si>
  <si>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</si>
  <si>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</si>
  <si>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</si>
  <si>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</si>
  <si>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</si>
  <si>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</si>
  <si>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</si>
  <si>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</si>
  <si>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</si>
  <si>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</si>
  <si>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</si>
  <si>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</si>
  <si>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</si>
  <si>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</si>
  <si>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</si>
  <si>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</si>
  <si>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</si>
  <si>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</si>
  <si>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</si>
  <si>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</si>
  <si>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</si>
  <si>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</si>
  <si>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</si>
  <si>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</si>
  <si>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</si>
  <si>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</si>
  <si>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</si>
  <si>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</si>
  <si>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</si>
  <si>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</si>
  <si>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</si>
  <si>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</si>
  <si>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</si>
  <si>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</si>
  <si>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</si>
  <si>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</si>
  <si>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</si>
  <si>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</si>
  <si>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</si>
  <si>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</si>
  <si>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</si>
  <si>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</si>
  <si>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</si>
  <si>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</si>
  <si>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</si>
  <si>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</si>
  <si>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</si>
  <si>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</si>
  <si>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</si>
  <si>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</si>
  <si>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</si>
  <si>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</si>
  <si>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</si>
  <si>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</si>
  <si>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</si>
  <si>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</si>
  <si>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</si>
  <si>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</si>
  <si>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</si>
  <si>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</si>
  <si>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</si>
  <si>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</si>
  <si>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</si>
  <si>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</si>
  <si>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</si>
  <si>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</si>
  <si>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</si>
  <si>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</si>
  <si>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</si>
  <si>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</si>
  <si>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</si>
  <si>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</si>
  <si>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</si>
  <si>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</si>
  <si>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</si>
  <si>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</si>
  <si>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</si>
  <si>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</si>
  <si>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</si>
  <si>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</si>
  <si>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</si>
  <si>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</si>
  <si>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</si>
  <si>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</si>
  <si>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</si>
  <si>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</si>
  <si>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</si>
  <si>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</si>
  <si>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</si>
  <si>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</si>
  <si>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</si>
  <si>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</si>
  <si>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</si>
  <si>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</si>
  <si>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</si>
  <si>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</si>
  <si>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</si>
  <si>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</si>
  <si>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</si>
  <si>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</si>
  <si>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</si>
  <si>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</si>
  <si>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</si>
  <si>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</si>
  <si>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</si>
  <si>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</si>
  <si>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</si>
  <si>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</si>
  <si>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</si>
  <si>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</si>
  <si>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</si>
  <si>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</si>
  <si>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</si>
  <si>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</si>
  <si>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</si>
  <si>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</si>
  <si>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</si>
  <si>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</si>
  <si>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</si>
  <si>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</si>
  <si>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</si>
  <si>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</si>
  <si>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</si>
  <si>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</si>
  <si>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</si>
  <si>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</si>
  <si>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</si>
  <si>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</si>
  <si>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</si>
  <si>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</si>
  <si>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</si>
  <si>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</si>
  <si>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</si>
  <si>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</si>
  <si>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</si>
  <si>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</si>
  <si>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</si>
  <si>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</si>
  <si>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</si>
  <si>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</si>
  <si>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</si>
  <si>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</si>
  <si>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</si>
  <si>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</si>
  <si>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</si>
  <si>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</si>
  <si>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</si>
  <si>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</si>
  <si>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</si>
  <si>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</si>
  <si>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</si>
  <si>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</si>
  <si>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</si>
  <si>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</si>
  <si>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</si>
  <si>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</si>
  <si>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</si>
  <si>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</si>
  <si>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</si>
  <si>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</si>
  <si>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</si>
  <si>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</si>
  <si>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</si>
  <si>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</si>
  <si>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</si>
  <si>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</si>
  <si>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</si>
  <si>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</si>
  <si>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</si>
  <si>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</si>
  <si>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</si>
  <si>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</si>
  <si>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</si>
  <si>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</si>
  <si>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</si>
  <si>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</si>
  <si>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</si>
  <si>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</si>
  <si>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</si>
  <si>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</si>
  <si>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</si>
  <si>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</si>
  <si>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</si>
  <si>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</si>
  <si>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</si>
  <si>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</si>
  <si>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</si>
  <si>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</si>
  <si>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</si>
  <si>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</si>
  <si>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</si>
  <si>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</si>
  <si>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</si>
  <si>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</si>
  <si>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</si>
  <si>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</si>
  <si>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</si>
  <si>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</si>
  <si>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</si>
  <si>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</si>
  <si>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</si>
  <si>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</si>
  <si>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</si>
  <si>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</si>
  <si>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</si>
  <si>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</si>
  <si>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</si>
  <si>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</si>
  <si>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</si>
  <si>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</si>
  <si>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</si>
  <si>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</si>
  <si>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</si>
  <si>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</si>
  <si>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</si>
  <si>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</si>
  <si>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</si>
  <si>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</si>
  <si>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</si>
  <si>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</si>
  <si>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</si>
  <si>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</si>
  <si>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</si>
  <si>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</si>
  <si>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</si>
  <si>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</si>
  <si>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</si>
  <si>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</si>
  <si>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</si>
  <si>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</si>
  <si>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</si>
  <si>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</si>
  <si>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</si>
  <si>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</si>
  <si>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</si>
  <si>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</si>
  <si>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</si>
  <si>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</si>
  <si>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</si>
  <si>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</si>
  <si>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</si>
  <si>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</si>
  <si>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</si>
  <si>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</si>
  <si>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</si>
  <si>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</si>
  <si>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</si>
  <si>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</si>
  <si>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</si>
  <si>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</si>
  <si>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</si>
  <si>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</si>
  <si>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</si>
  <si>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</si>
  <si>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</si>
  <si>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</si>
  <si>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</si>
  <si>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</si>
  <si>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</si>
  <si>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</si>
  <si>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</si>
  <si>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</si>
  <si>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</si>
  <si>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</si>
  <si>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</si>
  <si>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</si>
  <si>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</si>
  <si>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</si>
  <si>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</si>
  <si>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</si>
  <si>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</si>
  <si>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</si>
  <si>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</si>
  <si>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</si>
  <si>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</si>
  <si>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</si>
  <si>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</si>
  <si>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</si>
  <si>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</si>
  <si>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</si>
  <si>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</si>
  <si>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</si>
  <si>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</si>
  <si>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</si>
  <si>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</si>
  <si>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</si>
  <si>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</si>
  <si>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</si>
  <si>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</si>
  <si>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</si>
  <si>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</si>
  <si>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</si>
  <si>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</si>
  <si>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</si>
  <si>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</si>
  <si>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</si>
  <si>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</si>
  <si>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</si>
  <si>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</si>
  <si>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</si>
  <si>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</si>
  <si>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</si>
  <si>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</si>
  <si>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</si>
  <si>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</si>
  <si>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</si>
  <si>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</si>
  <si>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</si>
  <si>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</si>
  <si>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</si>
  <si>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</si>
  <si>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</si>
  <si>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</si>
  <si>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</si>
  <si>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</si>
  <si>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</si>
  <si>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</si>
  <si>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</si>
  <si>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</si>
  <si>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</si>
  <si>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</si>
  <si>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</si>
  <si>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</si>
  <si>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</si>
  <si>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</si>
  <si>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</si>
  <si>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</si>
  <si>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</si>
  <si>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</si>
  <si>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</si>
  <si>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</si>
  <si>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</si>
  <si>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</si>
  <si>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</si>
  <si>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</si>
  <si>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</si>
  <si>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</si>
  <si>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</si>
  <si>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</si>
  <si>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</si>
  <si>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</si>
  <si>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</si>
  <si>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</si>
  <si>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</si>
  <si>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</si>
  <si>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</si>
  <si>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</si>
  <si>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</si>
  <si>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</si>
  <si>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</si>
  <si>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</si>
  <si>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</si>
  <si>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</si>
  <si>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</si>
  <si>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</si>
  <si>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</si>
  <si>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</si>
  <si>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</si>
  <si>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</si>
  <si>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</si>
  <si>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</si>
  <si>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</si>
  <si>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</si>
  <si>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</si>
  <si>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</si>
  <si>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</si>
  <si>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</si>
  <si>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</si>
  <si>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</si>
  <si>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</si>
  <si>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</si>
  <si>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</si>
  <si>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</si>
  <si>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</si>
  <si>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</si>
  <si>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</si>
  <si>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</si>
  <si>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</si>
  <si>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</si>
  <si>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</si>
  <si>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</si>
  <si>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</si>
  <si>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</si>
  <si>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</si>
  <si>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</si>
  <si>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</si>
  <si>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</si>
  <si>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</si>
  <si>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</si>
  <si>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</si>
  <si>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</si>
  <si>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</si>
  <si>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</si>
  <si>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</si>
  <si>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</si>
  <si>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</si>
  <si>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</si>
  <si>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</si>
  <si>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</si>
  <si>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</si>
  <si>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</si>
  <si>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</si>
  <si>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</si>
  <si>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</si>
  <si>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</si>
  <si>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</si>
  <si>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</si>
  <si>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</si>
  <si>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</si>
  <si>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</si>
  <si>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</si>
  <si>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</si>
  <si>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</si>
  <si>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</si>
  <si>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</si>
  <si>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</si>
  <si>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</si>
  <si>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</si>
  <si>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</si>
  <si>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</si>
  <si>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</si>
  <si>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</si>
  <si>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</si>
  <si>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</si>
  <si>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</si>
  <si>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</si>
  <si>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</si>
  <si>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</si>
  <si>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</si>
  <si>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</si>
  <si>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</si>
  <si>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</si>
  <si>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</si>
  <si>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</si>
  <si>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</si>
  <si>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</si>
  <si>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</si>
  <si>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</si>
  <si>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</si>
  <si>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</si>
  <si>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</si>
  <si>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</si>
  <si>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</si>
  <si>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</si>
  <si>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</si>
  <si>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</si>
  <si>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</si>
  <si>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</si>
  <si>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</si>
  <si>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</si>
  <si>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</si>
  <si>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</si>
  <si>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</si>
  <si>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</si>
  <si>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</si>
  <si>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</si>
  <si>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</si>
  <si>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</si>
  <si>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</si>
  <si>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</si>
  <si>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</si>
  <si>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</si>
  <si>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</si>
  <si>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</si>
  <si>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</si>
  <si>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</si>
  <si>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</si>
  <si>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</si>
  <si>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</si>
  <si>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</si>
  <si>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</si>
  <si>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</si>
  <si>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</si>
  <si>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</si>
  <si>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</si>
  <si>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</si>
  <si>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</si>
  <si>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</si>
  <si>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</si>
  <si>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</si>
  <si>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</si>
  <si>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</si>
  <si>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</si>
  <si>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</si>
  <si>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</si>
  <si>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</si>
  <si>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</si>
  <si>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</si>
  <si>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</si>
  <si>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</si>
  <si>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</si>
  <si>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</si>
  <si>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</si>
  <si>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</si>
  <si>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</si>
  <si>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</si>
  <si>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</si>
  <si>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</si>
  <si>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</si>
  <si>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</si>
  <si>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</si>
  <si>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</si>
  <si>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</si>
  <si>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</si>
  <si>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</si>
  <si>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</si>
  <si>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</si>
  <si>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</si>
  <si>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</si>
  <si>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</si>
  <si>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</si>
  <si>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</si>
  <si>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</si>
  <si>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</si>
  <si>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</si>
  <si>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</si>
  <si>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</si>
  <si>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</si>
  <si>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</si>
  <si>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</si>
  <si>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</si>
  <si>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</si>
  <si>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</si>
  <si>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</si>
  <si>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</si>
  <si>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</si>
  <si>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</si>
  <si>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</si>
  <si>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</si>
  <si>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</si>
  <si>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</si>
  <si>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</si>
  <si>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</si>
  <si>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</si>
  <si>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</si>
  <si>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</si>
  <si>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</si>
  <si>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</si>
  <si>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</si>
  <si>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</si>
  <si>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</si>
  <si>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</si>
  <si>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</si>
  <si>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</si>
  <si>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</si>
  <si>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</si>
  <si>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</si>
  <si>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</si>
  <si>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</si>
  <si>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</si>
  <si>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</si>
  <si>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</si>
  <si>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</si>
  <si>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</si>
  <si>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</si>
  <si>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</si>
  <si>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</si>
  <si>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</si>
  <si>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</si>
  <si>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</si>
  <si>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</si>
  <si>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</si>
  <si>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</si>
  <si>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</si>
  <si>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</si>
  <si>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</si>
  <si>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</si>
  <si>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</si>
  <si>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</si>
  <si>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</si>
  <si>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</si>
  <si>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</si>
  <si>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</si>
  <si>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</si>
  <si>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</si>
  <si>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</si>
  <si>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</si>
  <si>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</si>
  <si>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</si>
  <si>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</si>
  <si>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</si>
  <si>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</si>
  <si>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</si>
  <si>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</si>
  <si>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</si>
  <si>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</si>
  <si>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</si>
  <si>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</si>
  <si>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</si>
  <si>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</si>
  <si>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</si>
  <si>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</si>
  <si>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</si>
  <si>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</si>
  <si>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</si>
  <si>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</si>
  <si>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</si>
  <si>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</si>
  <si>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</si>
  <si>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</si>
  <si>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</si>
  <si>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</si>
  <si>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</si>
  <si>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</si>
  <si>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</si>
  <si>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</si>
  <si>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</si>
  <si>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</si>
  <si>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</si>
  <si>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</si>
  <si>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</si>
  <si>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</si>
  <si>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</si>
  <si>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</si>
  <si>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</si>
  <si>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</si>
  <si>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</si>
  <si>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</si>
  <si>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</si>
  <si>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</si>
  <si>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</si>
  <si>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</si>
  <si>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</si>
  <si>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</si>
  <si>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</si>
  <si>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</si>
  <si>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</si>
  <si>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</si>
  <si>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</si>
  <si>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</si>
  <si>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</si>
  <si>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</si>
  <si>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</si>
  <si>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</si>
  <si>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</si>
  <si>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</si>
  <si>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</si>
  <si>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</si>
  <si>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</si>
  <si>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</si>
  <si>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</si>
  <si>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</si>
  <si>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</si>
  <si>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</si>
  <si>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</si>
  <si>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</si>
  <si>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</si>
  <si>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</si>
  <si>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</si>
  <si>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</si>
  <si>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</si>
  <si>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</si>
  <si>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</si>
  <si>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</si>
  <si>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</si>
  <si>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</si>
  <si>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</si>
  <si>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</si>
  <si>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</si>
  <si>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</si>
  <si>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</si>
  <si>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</si>
  <si>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</si>
  <si>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</si>
  <si>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</si>
  <si>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</si>
  <si>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</si>
  <si>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</si>
  <si>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</si>
  <si>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</si>
  <si>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</si>
  <si>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</si>
  <si>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</si>
  <si>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</si>
  <si>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</si>
  <si>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</si>
  <si>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</si>
  <si>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</si>
  <si>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</si>
  <si>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</si>
  <si>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</si>
  <si>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</si>
  <si>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</si>
  <si>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</si>
  <si>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</si>
  <si>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</si>
  <si>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</si>
  <si>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</si>
  <si>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</si>
  <si>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</si>
  <si>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</si>
  <si>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</si>
  <si>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</si>
  <si>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</si>
  <si>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</si>
  <si>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</si>
  <si>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</si>
  <si>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</si>
  <si>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</si>
  <si>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</si>
  <si>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</si>
  <si>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</si>
  <si>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</si>
  <si>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</si>
  <si>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</si>
  <si>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</si>
  <si>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</si>
  <si>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</si>
  <si>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</si>
  <si>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</si>
  <si>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</si>
  <si>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</si>
  <si>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</si>
  <si>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</si>
  <si>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</si>
  <si>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</si>
  <si>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</si>
  <si>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</si>
  <si>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</si>
  <si>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</si>
  <si>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</si>
  <si>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</si>
  <si>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</si>
  <si>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</si>
  <si>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</si>
  <si>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</si>
  <si>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</si>
  <si>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</si>
  <si>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</si>
  <si>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</si>
  <si>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</si>
  <si>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</si>
  <si>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</si>
  <si>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</si>
  <si>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</si>
  <si>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</si>
  <si>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</si>
  <si>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</si>
  <si>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</si>
  <si>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</si>
  <si>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</si>
  <si>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</si>
  <si>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</si>
  <si>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</si>
  <si>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</si>
  <si>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</si>
  <si>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</si>
  <si>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</si>
  <si>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</si>
  <si>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</si>
  <si>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</si>
  <si>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</si>
  <si>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</si>
  <si>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</si>
  <si>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</si>
  <si>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</si>
  <si>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</si>
  <si>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</si>
  <si>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</si>
  <si>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</si>
  <si>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</si>
  <si>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</si>
  <si>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</si>
  <si>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</si>
  <si>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</si>
  <si>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</si>
  <si>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</si>
  <si>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</si>
  <si>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</si>
  <si>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</si>
  <si>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</si>
  <si>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</si>
  <si>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</si>
  <si>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</si>
  <si>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</si>
  <si>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</si>
  <si>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</si>
  <si>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</si>
  <si>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</si>
  <si>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</si>
  <si>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</si>
  <si>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</si>
  <si>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</si>
  <si>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</si>
  <si>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</si>
  <si>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</si>
  <si>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</si>
  <si>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</si>
  <si>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</si>
  <si>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</si>
  <si>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</si>
  <si>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</si>
  <si>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</si>
  <si>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</si>
  <si>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</si>
  <si>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</si>
  <si>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</si>
  <si>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</si>
  <si>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</si>
  <si>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</si>
  <si>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</si>
  <si>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</si>
  <si>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</si>
  <si>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</si>
  <si>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</si>
  <si>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</si>
  <si>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</si>
  <si>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</si>
  <si>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</si>
  <si>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</si>
  <si>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</si>
  <si>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</si>
  <si>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</si>
  <si>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</si>
  <si>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</si>
  <si>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</si>
  <si>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</si>
  <si>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</si>
  <si>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</si>
  <si>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</si>
  <si>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</si>
  <si>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</si>
  <si>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</si>
  <si>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</si>
  <si>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</si>
  <si>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</si>
  <si>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</si>
  <si>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</si>
  <si>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</si>
  <si>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</si>
  <si>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</si>
  <si>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</si>
  <si>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</si>
  <si>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</si>
  <si>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</si>
  <si>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</si>
  <si>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</si>
  <si>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</si>
  <si>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</si>
  <si>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</si>
  <si>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</si>
  <si>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</si>
  <si>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</si>
  <si>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</si>
  <si>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</si>
  <si>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</si>
  <si>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</si>
  <si>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</si>
  <si>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</si>
  <si>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</si>
  <si>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</si>
  <si>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</si>
  <si>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</si>
  <si>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</si>
  <si>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</si>
  <si>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</si>
  <si>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</si>
  <si>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</si>
  <si>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</si>
  <si>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</si>
  <si>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</si>
  <si>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</si>
  <si>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</si>
  <si>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</si>
  <si>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</si>
  <si>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</si>
  <si>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</si>
  <si>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</si>
  <si>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</si>
  <si>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</si>
  <si>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</si>
  <si>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</si>
  <si>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</si>
  <si>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</si>
  <si>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</si>
  <si>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</si>
  <si>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</si>
  <si>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</si>
  <si>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</si>
  <si>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</si>
  <si>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</si>
  <si>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</si>
  <si>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</si>
  <si>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</si>
  <si>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</si>
  <si>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</si>
  <si>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</si>
  <si>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</si>
  <si>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</si>
  <si>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</si>
  <si>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</si>
  <si>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</si>
  <si>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</si>
  <si>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</si>
  <si>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</si>
  <si>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</si>
  <si>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</si>
  <si>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</si>
  <si>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</si>
  <si>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</si>
  <si>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</si>
  <si>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</si>
  <si>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</si>
  <si>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</si>
  <si>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</si>
  <si>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</si>
  <si>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</si>
  <si>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</si>
  <si>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</si>
  <si>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</si>
  <si>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</si>
  <si>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</si>
  <si>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</si>
  <si>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</si>
  <si>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</si>
  <si>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</si>
  <si>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</si>
  <si>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</si>
  <si>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</si>
  <si>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</si>
  <si>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</si>
  <si>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</si>
  <si>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</si>
  <si>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</si>
  <si>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</si>
  <si>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</si>
  <si>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</si>
  <si>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</si>
  <si>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</si>
  <si>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</si>
  <si>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</si>
  <si>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</si>
  <si>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</si>
  <si>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</si>
  <si>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</si>
  <si>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</si>
  <si>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</si>
  <si>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</si>
  <si>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</si>
  <si>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</si>
  <si>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</si>
  <si>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</si>
  <si>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</si>
  <si>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</si>
  <si>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</si>
  <si>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</si>
  <si>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</si>
  <si>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</si>
  <si>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</si>
  <si>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</si>
  <si>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</si>
  <si>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</si>
  <si>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</si>
  <si>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</si>
  <si>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</si>
  <si>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</si>
  <si>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</si>
  <si>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</si>
  <si>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</si>
  <si>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</si>
  <si>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</si>
  <si>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</si>
  <si>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</si>
  <si>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</si>
  <si>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</si>
  <si>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</si>
  <si>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</si>
  <si>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</si>
  <si>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</si>
  <si>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</si>
  <si>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</si>
  <si>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</si>
  <si>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</si>
  <si>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</si>
  <si>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</si>
  <si>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</si>
  <si>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</si>
  <si>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</si>
  <si>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</si>
  <si>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</si>
  <si>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</si>
  <si>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</si>
  <si>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</si>
  <si>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</si>
  <si>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</si>
  <si>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</si>
  <si>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</si>
  <si>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</si>
  <si>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</si>
  <si>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</si>
  <si>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</si>
  <si>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</si>
  <si>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</si>
  <si>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</si>
  <si>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</si>
  <si>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</si>
  <si>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</si>
  <si>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</si>
  <si>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</si>
  <si>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</si>
  <si>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</si>
  <si>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</si>
  <si>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</si>
  <si>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</si>
  <si>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</si>
  <si>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</si>
  <si>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</si>
  <si>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</si>
  <si>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</si>
  <si>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</si>
  <si>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</si>
  <si>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</si>
  <si>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</si>
  <si>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</si>
  <si>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</si>
  <si>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</si>
  <si>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</si>
  <si>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</si>
  <si>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</si>
  <si>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</si>
  <si>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</si>
  <si>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</si>
  <si>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</si>
  <si>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</si>
  <si>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</si>
  <si>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</si>
  <si>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</si>
  <si>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</si>
  <si>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</si>
  <si>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</si>
  <si>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</si>
  <si>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</si>
  <si>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</si>
  <si>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</si>
  <si>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</si>
  <si>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</si>
  <si>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</si>
  <si>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</si>
  <si>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</si>
  <si>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</si>
  <si>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</si>
  <si>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</si>
  <si>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</si>
  <si>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</si>
  <si>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</si>
  <si>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</si>
  <si>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</si>
  <si>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</si>
  <si>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</si>
  <si>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</si>
  <si>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</si>
  <si>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</si>
  <si>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</si>
  <si>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</si>
  <si>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</si>
  <si>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</si>
  <si>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</si>
  <si>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</si>
  <si>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</si>
  <si>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</si>
  <si>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</si>
  <si>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</si>
  <si>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</si>
  <si>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</si>
  <si>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</si>
  <si>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</si>
  <si>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</si>
  <si>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</si>
  <si>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</si>
  <si>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</si>
  <si>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</si>
  <si>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</si>
  <si>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</si>
  <si>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</si>
  <si>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</si>
  <si>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</si>
  <si>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</si>
  <si>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</si>
  <si>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</si>
  <si>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</si>
  <si>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</si>
  <si>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</si>
  <si>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</si>
  <si>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</si>
  <si>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</si>
  <si>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</si>
  <si>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</si>
  <si>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</si>
  <si>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</si>
  <si>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</si>
  <si>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</si>
  <si>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</si>
  <si>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</si>
  <si>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</si>
  <si>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</si>
  <si>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</si>
  <si>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</si>
  <si>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</si>
  <si>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</si>
  <si>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</si>
  <si>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</si>
  <si>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</si>
  <si>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</si>
  <si>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</si>
  <si>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</si>
  <si>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</si>
  <si>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</si>
  <si>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</si>
  <si>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</si>
  <si>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</si>
  <si>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</si>
  <si>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</si>
  <si>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</si>
  <si>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</si>
  <si>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</si>
  <si>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</si>
  <si>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</si>
  <si>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</si>
  <si>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</si>
  <si>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</si>
  <si>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</si>
  <si>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</si>
  <si>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</si>
  <si>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</si>
  <si>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</si>
  <si>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</si>
  <si>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</si>
  <si>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</si>
  <si>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</si>
  <si>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</si>
  <si>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</si>
  <si>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</si>
  <si>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</si>
  <si>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</si>
  <si>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</si>
  <si>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</si>
  <si>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</si>
  <si>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</si>
  <si>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</si>
  <si>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</si>
  <si>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</si>
  <si>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</si>
  <si>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</si>
  <si>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</si>
  <si>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</si>
  <si>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</si>
  <si>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</si>
  <si>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</si>
  <si>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</si>
  <si>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</si>
  <si>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</si>
  <si>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</si>
  <si>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</si>
  <si>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</si>
  <si>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</si>
  <si>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</si>
  <si>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</si>
  <si>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</si>
  <si>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</si>
  <si>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</si>
  <si>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</si>
  <si>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</si>
  <si>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</si>
  <si>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</si>
  <si>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</si>
  <si>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</si>
  <si>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</si>
  <si>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</si>
  <si>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</si>
  <si>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</si>
  <si>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</si>
  <si>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</si>
  <si>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</si>
  <si>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</si>
  <si>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</si>
  <si>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</si>
  <si>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</si>
  <si>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</si>
  <si>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</si>
  <si>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</si>
  <si>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</si>
  <si>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</si>
  <si>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</si>
  <si>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</si>
  <si>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</si>
  <si>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</si>
  <si>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</si>
  <si>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</si>
  <si>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</si>
  <si>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</si>
  <si>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</si>
  <si>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</si>
  <si>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</si>
  <si>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</si>
  <si>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</si>
  <si>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</si>
  <si>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</si>
  <si>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</si>
  <si>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</si>
  <si>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</si>
  <si>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</si>
  <si>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</si>
  <si>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</si>
  <si>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</si>
  <si>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</si>
  <si>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</si>
  <si>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</si>
  <si>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</si>
  <si>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</si>
  <si>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</si>
  <si>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</si>
  <si>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</si>
  <si>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</si>
  <si>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</si>
  <si>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</si>
  <si>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</si>
  <si>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</si>
  <si>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</si>
  <si>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</si>
  <si>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</si>
  <si>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</si>
  <si>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</si>
  <si>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</si>
  <si>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</si>
  <si>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</si>
  <si>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</si>
  <si>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</si>
  <si>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</si>
  <si>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</si>
  <si>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</si>
  <si>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</si>
  <si>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</si>
  <si>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</si>
  <si>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</si>
  <si>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</si>
  <si>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</si>
  <si>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</si>
  <si>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</si>
  <si>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</si>
  <si>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</si>
  <si>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</si>
  <si>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</si>
  <si>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</si>
  <si>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</si>
  <si>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</si>
  <si>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</si>
  <si>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</si>
  <si>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</si>
  <si>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</si>
  <si>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</si>
  <si>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</si>
  <si>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</si>
  <si>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</si>
  <si>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</si>
  <si>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</si>
  <si>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</si>
  <si>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</si>
  <si>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</si>
  <si>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</si>
  <si>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</si>
  <si>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</si>
  <si>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</si>
  <si>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</si>
  <si>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</si>
  <si>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</si>
  <si>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</si>
  <si>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</si>
  <si>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</si>
  <si>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</si>
  <si>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</si>
  <si>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</si>
  <si>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</si>
  <si>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</si>
  <si>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</si>
  <si>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</si>
  <si>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</si>
  <si>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</si>
  <si>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</si>
  <si>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</si>
  <si>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</si>
  <si>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</si>
  <si>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</si>
  <si>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</si>
  <si>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</si>
  <si>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</si>
  <si>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</si>
  <si>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</si>
  <si>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</si>
  <si>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</si>
  <si>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</si>
  <si>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</si>
  <si>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</si>
  <si>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</si>
  <si>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</si>
  <si>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</si>
  <si>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</si>
  <si>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</si>
  <si>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</si>
  <si>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</si>
  <si>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</si>
  <si>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</si>
  <si>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</si>
  <si>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</si>
  <si>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</si>
  <si>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</si>
  <si>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</si>
  <si>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</si>
  <si>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</si>
  <si>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</si>
  <si>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</si>
  <si>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</si>
  <si>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</si>
  <si>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</si>
  <si>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</si>
  <si>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</si>
  <si>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</si>
  <si>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</si>
  <si>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</si>
  <si>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</si>
  <si>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</si>
  <si>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</si>
  <si>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</si>
  <si>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</si>
  <si>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</si>
  <si>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</si>
  <si>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</si>
  <si>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</si>
  <si>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</si>
  <si>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</si>
  <si>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</si>
  <si>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</si>
  <si>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</si>
  <si>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</si>
  <si>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</si>
  <si>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</si>
  <si>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</si>
  <si>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</si>
  <si>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</si>
  <si>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</si>
  <si>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</si>
  <si>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</si>
  <si>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</si>
  <si>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</si>
  <si>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</si>
  <si>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</si>
  <si>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</si>
  <si>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</si>
  <si>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</si>
  <si>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</si>
  <si>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</si>
  <si>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</si>
  <si>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</si>
  <si>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</si>
  <si>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</si>
  <si>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</si>
  <si>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</si>
  <si>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</si>
  <si>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</si>
  <si>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</si>
  <si>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</si>
  <si>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</si>
  <si>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</si>
  <si>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</si>
  <si>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</si>
  <si>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</si>
  <si>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</si>
  <si>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</si>
  <si>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</si>
  <si>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</si>
  <si>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</si>
  <si>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</si>
  <si>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</si>
  <si>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</si>
  <si>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</si>
  <si>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</si>
  <si>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</si>
  <si>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</si>
  <si>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</si>
  <si>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</si>
  <si>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</si>
  <si>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</si>
  <si>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</si>
  <si>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</si>
  <si>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</si>
  <si>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</si>
  <si>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</si>
  <si>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</si>
  <si>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</si>
  <si>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</si>
  <si>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</si>
  <si>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</si>
  <si>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</si>
  <si>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</si>
  <si>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</si>
  <si>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</si>
  <si>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</si>
  <si>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</si>
  <si>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</si>
  <si>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</si>
  <si>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</si>
  <si>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</si>
  <si>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</si>
  <si>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</si>
  <si>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</si>
  <si>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</si>
  <si>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</si>
  <si>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</si>
  <si>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</si>
  <si>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</si>
  <si>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</si>
  <si>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</si>
  <si>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</si>
  <si>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</si>
  <si>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</si>
  <si>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</si>
  <si>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</si>
  <si>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</si>
  <si>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</si>
  <si>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</si>
  <si>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</si>
  <si>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</si>
  <si>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</si>
  <si>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</si>
  <si>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</si>
  <si>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</si>
  <si>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</si>
  <si>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</si>
  <si>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</si>
  <si>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</si>
  <si>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</si>
  <si>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</si>
  <si>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</si>
  <si>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</si>
  <si>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</si>
  <si>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</si>
  <si>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</si>
  <si>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</si>
  <si>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</si>
  <si>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</si>
  <si>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</si>
  <si>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</si>
  <si>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</si>
  <si>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</si>
  <si>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</si>
  <si>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</si>
  <si>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</si>
  <si>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</si>
  <si>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</si>
  <si>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</si>
  <si>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</si>
  <si>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</si>
  <si>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</si>
  <si>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</si>
  <si>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</si>
  <si>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</si>
  <si>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</si>
  <si>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</si>
  <si>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</si>
  <si>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</si>
  <si>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</si>
  <si>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</si>
  <si>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</si>
  <si>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</si>
  <si>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</si>
  <si>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</si>
  <si>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</si>
  <si>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</si>
  <si>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</si>
  <si>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</si>
  <si>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</si>
  <si>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</si>
  <si>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</si>
  <si>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</si>
  <si>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</si>
  <si>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</si>
  <si>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</si>
  <si>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</si>
  <si>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</si>
  <si>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</si>
  <si>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</si>
  <si>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</si>
  <si>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</si>
  <si>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</si>
  <si>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</si>
  <si>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</si>
  <si>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</si>
  <si>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</si>
  <si>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</si>
  <si>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</si>
  <si>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</si>
  <si>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</si>
  <si>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</si>
  <si>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</si>
  <si>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</si>
  <si>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</si>
  <si>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</si>
  <si>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</si>
  <si>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</si>
  <si>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</si>
  <si>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</si>
  <si>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</si>
  <si>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</si>
  <si>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</si>
  <si>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</si>
  <si>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</si>
  <si>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</si>
  <si>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</si>
  <si>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</si>
  <si>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</si>
  <si>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</si>
  <si>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</si>
  <si>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</si>
  <si>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</si>
  <si>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</si>
  <si>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</si>
  <si>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</si>
  <si>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</si>
  <si>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</si>
  <si>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</si>
  <si>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</si>
  <si>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</si>
  <si>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</si>
  <si>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</si>
  <si>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</si>
  <si>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</si>
  <si>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</si>
  <si>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</si>
  <si>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</si>
  <si>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</si>
  <si>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</si>
  <si>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</si>
  <si>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</si>
  <si>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</si>
  <si>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</si>
  <si>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</si>
  <si>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</si>
  <si>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</si>
  <si>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</si>
  <si>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</si>
  <si>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</si>
  <si>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</si>
  <si>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</si>
  <si>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</si>
  <si>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</si>
  <si>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</si>
  <si>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</si>
  <si>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</si>
  <si>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</si>
  <si>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</si>
  <si>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</si>
  <si>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</si>
  <si>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</si>
  <si>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</si>
  <si>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</si>
  <si>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</si>
  <si>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</si>
  <si>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</si>
  <si>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</si>
  <si>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</si>
  <si>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</si>
  <si>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</si>
  <si>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</si>
  <si>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</si>
  <si>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</si>
  <si>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</si>
  <si>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</si>
  <si>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</si>
  <si>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</si>
  <si>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</si>
  <si>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</si>
  <si>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</si>
  <si>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</si>
  <si>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</si>
  <si>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</si>
  <si>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</si>
  <si>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</si>
  <si>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</si>
  <si>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</si>
  <si>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</si>
  <si>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</si>
  <si>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</si>
  <si>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</si>
  <si>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</si>
  <si>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</si>
  <si>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</si>
  <si>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</si>
  <si>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</si>
  <si>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</si>
  <si>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</si>
  <si>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</si>
  <si>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</si>
  <si>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</si>
  <si>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</si>
  <si>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</si>
  <si>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</si>
  <si>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</si>
  <si>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</si>
  <si>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</si>
  <si>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</si>
  <si>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</si>
  <si>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</si>
  <si>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</si>
  <si>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</si>
  <si>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</si>
  <si>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</si>
  <si>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</si>
  <si>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</si>
  <si>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</si>
  <si>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</si>
  <si>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</si>
  <si>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</si>
  <si>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</si>
  <si>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</si>
  <si>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</si>
  <si>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</si>
  <si>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</si>
  <si>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</si>
  <si>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</si>
  <si>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</si>
  <si>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</si>
  <si>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</si>
  <si>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</si>
  <si>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</si>
  <si>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</si>
  <si>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</si>
  <si>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</si>
  <si>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</si>
  <si>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</si>
  <si>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</si>
  <si>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</si>
  <si>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</si>
  <si>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</si>
  <si>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</si>
  <si>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</si>
  <si>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</si>
  <si>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</si>
  <si>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</si>
  <si>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</si>
  <si>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</si>
  <si>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</si>
  <si>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</si>
  <si>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</si>
  <si>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</si>
  <si>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</si>
  <si>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</si>
  <si>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</si>
  <si>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</si>
  <si>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</si>
  <si>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</si>
  <si>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</si>
  <si>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</si>
  <si>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</si>
  <si>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</si>
  <si>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</si>
  <si>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</si>
  <si>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</si>
  <si>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</si>
  <si>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</si>
  <si>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</si>
  <si>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</si>
  <si>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</si>
  <si>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</si>
  <si>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</si>
  <si>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</si>
  <si>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</si>
  <si>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</si>
  <si>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</si>
  <si>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</si>
  <si>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</si>
  <si>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</si>
  <si>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</si>
  <si>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</si>
  <si>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</si>
  <si>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</si>
  <si>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</si>
  <si>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</si>
  <si>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</si>
  <si>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</si>
  <si>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</si>
  <si>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</si>
  <si>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</si>
  <si>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</si>
  <si>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</si>
  <si>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</si>
  <si>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</si>
  <si>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</si>
  <si>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</si>
  <si>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</si>
  <si>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</si>
  <si>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</si>
  <si>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</si>
  <si>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</si>
  <si>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</si>
  <si>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</si>
  <si>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</si>
  <si>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</si>
  <si>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</si>
  <si>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</si>
  <si>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</si>
  <si>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</si>
  <si>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</si>
  <si>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</si>
  <si>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</si>
  <si>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</si>
  <si>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</si>
  <si>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</si>
  <si>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</si>
  <si>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</si>
  <si>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</si>
  <si>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</si>
  <si>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</si>
  <si>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</si>
  <si>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</si>
  <si>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</si>
  <si>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</si>
  <si>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</si>
  <si>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</si>
  <si>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</si>
  <si>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</si>
  <si>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</si>
  <si>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</si>
  <si>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</si>
  <si>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</si>
  <si>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</si>
  <si>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</si>
  <si>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</si>
  <si>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</si>
  <si>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</si>
  <si>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</si>
  <si>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</si>
  <si>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</si>
  <si>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</si>
  <si>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</si>
  <si>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</si>
  <si>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</si>
  <si>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</si>
  <si>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</si>
  <si>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</si>
  <si>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</si>
  <si>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</si>
  <si>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</si>
  <si>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</si>
  <si>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</si>
  <si>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</si>
  <si>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</si>
  <si>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</si>
  <si>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</si>
  <si>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</si>
  <si>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</si>
  <si>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</si>
  <si>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</si>
  <si>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</si>
  <si>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</si>
  <si>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</si>
  <si>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</si>
  <si>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</si>
  <si>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</si>
  <si>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</si>
  <si>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</si>
  <si>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</si>
  <si>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</si>
  <si>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</si>
  <si>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</si>
  <si>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</si>
  <si>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</si>
  <si>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</si>
  <si>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</si>
  <si>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</si>
  <si>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</si>
  <si>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</si>
  <si>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</si>
  <si>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</si>
  <si>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</si>
  <si>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</si>
  <si>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</si>
  <si>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</si>
  <si>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</si>
  <si>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</si>
  <si>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</si>
  <si>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</si>
  <si>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</si>
  <si>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</si>
  <si>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</si>
  <si>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</si>
  <si>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</si>
  <si>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</si>
  <si>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</si>
  <si>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</si>
  <si>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</si>
  <si>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</si>
  <si>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</si>
  <si>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</si>
  <si>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</si>
  <si>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</si>
  <si>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</si>
  <si>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</si>
  <si>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</si>
  <si>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</si>
  <si>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</si>
  <si>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</si>
  <si>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</si>
  <si>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</si>
  <si>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</si>
  <si>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</si>
  <si>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</si>
  <si>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</si>
  <si>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</si>
  <si>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</si>
  <si>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</si>
  <si>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</si>
  <si>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</si>
  <si>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</si>
  <si>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</si>
  <si>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</si>
  <si>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</si>
  <si>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</si>
  <si>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</si>
  <si>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</si>
  <si>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</si>
  <si>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</si>
  <si>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</si>
  <si>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</si>
  <si>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</si>
  <si>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</si>
  <si>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</si>
  <si>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</si>
  <si>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</si>
  <si>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</si>
  <si>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</si>
  <si>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</si>
  <si>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</si>
  <si>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</si>
  <si>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</si>
  <si>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</si>
  <si>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</si>
  <si>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</si>
  <si>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</si>
  <si>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</si>
  <si>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</si>
  <si>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</si>
  <si>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</si>
  <si>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</si>
  <si>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</si>
  <si>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</si>
  <si>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</si>
  <si>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</si>
  <si>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</si>
  <si>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</si>
  <si>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</si>
  <si>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</si>
  <si>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</si>
  <si>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</si>
  <si>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</si>
  <si>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</si>
  <si>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</si>
  <si>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</si>
  <si>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</si>
  <si>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</si>
  <si>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</si>
  <si>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</si>
  <si>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</si>
  <si>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</si>
  <si>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</si>
  <si>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</si>
  <si>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</si>
  <si>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</si>
  <si>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</si>
  <si>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</si>
  <si>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</si>
  <si>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</si>
  <si>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</si>
  <si>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</si>
  <si>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</si>
  <si>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</si>
  <si>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</si>
  <si>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</si>
  <si>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</si>
  <si>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</si>
  <si>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</si>
  <si>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</si>
  <si>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</si>
  <si>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</si>
  <si>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</si>
  <si>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</si>
  <si>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</si>
  <si>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</si>
  <si>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</si>
  <si>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</si>
  <si>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</si>
  <si>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</si>
  <si>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</si>
  <si>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</si>
  <si>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</si>
  <si>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</si>
  <si>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</si>
  <si>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</si>
  <si>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</si>
  <si>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</si>
  <si>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</si>
  <si>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</si>
  <si>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</si>
  <si>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</si>
  <si>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</si>
  <si>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</si>
  <si>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</si>
  <si>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</si>
  <si>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</si>
  <si>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</si>
  <si>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</si>
  <si>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</si>
  <si>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</si>
  <si>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</si>
  <si>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</si>
  <si>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</si>
  <si>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</si>
  <si>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</si>
  <si>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</si>
  <si>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</si>
  <si>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</si>
  <si>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</si>
  <si>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</si>
  <si>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</si>
  <si>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</si>
  <si>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</si>
  <si>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</si>
  <si>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</si>
  <si>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</si>
  <si>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</si>
  <si>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</si>
  <si>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</si>
  <si>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</si>
  <si>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</si>
  <si>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</si>
  <si>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</si>
  <si>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</si>
  <si>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</si>
  <si>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</si>
  <si>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</si>
  <si>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</si>
  <si>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</si>
  <si>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</si>
  <si>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</si>
  <si>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</si>
  <si>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</si>
  <si>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</si>
  <si>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</si>
  <si>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</si>
  <si>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</si>
  <si>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</si>
  <si>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</si>
  <si>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</si>
  <si>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</si>
  <si>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</si>
  <si>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</si>
  <si>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</si>
  <si>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</si>
  <si>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</si>
  <si>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</si>
  <si>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</si>
  <si>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</si>
  <si>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</si>
  <si>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</si>
  <si>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</si>
  <si>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</si>
  <si>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</si>
  <si>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</si>
  <si>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</si>
  <si>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</si>
  <si>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</si>
  <si>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</si>
  <si>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</si>
  <si>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</si>
  <si>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</si>
  <si>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</si>
  <si>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</si>
  <si>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</si>
  <si>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</si>
  <si>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</si>
  <si>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</si>
  <si>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</si>
  <si>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</si>
  <si>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</si>
  <si>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</si>
  <si>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</si>
  <si>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</si>
  <si>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</si>
  <si>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</si>
  <si>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</si>
  <si>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</si>
  <si>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</si>
  <si>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</si>
  <si>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</si>
  <si>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</si>
  <si>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</si>
  <si>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</si>
  <si>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</si>
  <si>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</si>
  <si>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</si>
  <si>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</si>
  <si>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</si>
  <si>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</si>
  <si>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</si>
  <si>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</si>
  <si>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</si>
  <si>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</si>
  <si>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</si>
  <si>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</si>
  <si>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</si>
  <si>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</si>
  <si>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</si>
  <si>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</si>
  <si>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</si>
  <si>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</si>
  <si>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</si>
  <si>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</si>
  <si>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</si>
  <si>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</si>
  <si>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</si>
  <si>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</si>
  <si>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</si>
  <si>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</si>
  <si>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</si>
  <si>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</si>
  <si>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</si>
  <si>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</si>
  <si>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</si>
  <si>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</si>
  <si>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</si>
  <si>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</si>
  <si>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</si>
  <si>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</si>
  <si>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</si>
  <si>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</si>
  <si>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</si>
  <si>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</si>
  <si>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</si>
  <si>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</si>
  <si>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</si>
  <si>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</si>
  <si>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</si>
  <si>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</si>
  <si>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</si>
  <si>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</si>
  <si>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</si>
  <si>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</si>
  <si>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</si>
  <si>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</si>
  <si>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</si>
  <si>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</si>
  <si>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</si>
  <si>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</si>
  <si>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</si>
  <si>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</si>
  <si>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</si>
  <si>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</si>
  <si>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</si>
  <si>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</si>
  <si>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</si>
  <si>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</si>
  <si>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</si>
  <si>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</si>
  <si>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</si>
  <si>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</si>
  <si>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</si>
  <si>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</si>
  <si>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</si>
  <si>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</si>
  <si>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</si>
  <si>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</si>
  <si>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</si>
  <si>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</si>
  <si>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</si>
  <si>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</si>
  <si>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</si>
  <si>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</si>
  <si>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</si>
  <si>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</si>
  <si>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</si>
  <si>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</si>
  <si>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</si>
  <si>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</si>
  <si>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</si>
  <si>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</si>
  <si>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</si>
  <si>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</si>
  <si>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</si>
  <si>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</si>
  <si>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</si>
  <si>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</si>
  <si>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</si>
  <si>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</si>
  <si>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</si>
  <si>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</si>
  <si>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</si>
  <si>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</si>
  <si>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</si>
  <si>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</si>
  <si>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</si>
  <si>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</si>
  <si>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</si>
  <si>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</si>
  <si>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</si>
  <si>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</si>
  <si>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</si>
  <si>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</si>
  <si>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</si>
  <si>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</si>
  <si>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</si>
  <si>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</si>
  <si>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</si>
  <si>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</si>
  <si>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</si>
  <si>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</si>
  <si>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</si>
  <si>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</si>
  <si>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</si>
  <si>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</si>
  <si>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</si>
  <si>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</si>
  <si>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</si>
  <si>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</si>
  <si>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</si>
  <si>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</si>
  <si>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</si>
  <si>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</si>
  <si>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</si>
  <si>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</si>
  <si>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</si>
  <si>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</si>
  <si>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</si>
  <si>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</si>
  <si>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</si>
  <si>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</si>
  <si>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</si>
  <si>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</si>
  <si>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</si>
  <si>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</si>
  <si>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</si>
  <si>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</si>
  <si>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</si>
  <si>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</si>
  <si>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</si>
  <si>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</si>
  <si>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</si>
  <si>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</si>
  <si>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</si>
  <si>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</si>
  <si>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</si>
  <si>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</si>
  <si>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</si>
  <si>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</si>
  <si>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</si>
  <si>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</si>
  <si>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</si>
  <si>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</si>
  <si>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</si>
  <si>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</si>
  <si>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</si>
  <si>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</si>
  <si>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</si>
  <si>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</si>
  <si>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</si>
  <si>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</si>
  <si>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</si>
  <si>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</si>
  <si>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</si>
  <si>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</si>
  <si>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</si>
  <si>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</si>
  <si>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</si>
  <si>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</si>
  <si>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</si>
  <si>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</si>
  <si>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</si>
  <si>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</si>
  <si>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</si>
  <si>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</si>
  <si>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</si>
  <si>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</si>
  <si>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</si>
  <si>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</si>
  <si>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</si>
  <si>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</si>
  <si>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</si>
  <si>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</si>
  <si>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</si>
  <si>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</si>
  <si>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</si>
  <si>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</si>
  <si>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</si>
  <si>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</si>
  <si>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</si>
  <si>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</si>
  <si>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</si>
  <si>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</si>
  <si>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</si>
  <si>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</si>
  <si>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</si>
  <si>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</si>
  <si>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</si>
  <si>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</si>
  <si>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</si>
  <si>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</si>
  <si>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</si>
  <si>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</si>
  <si>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</si>
  <si>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</si>
  <si>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</si>
  <si>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</si>
  <si>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</si>
  <si>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</si>
  <si>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</si>
  <si>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</si>
  <si>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</si>
  <si>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</si>
  <si>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</si>
  <si>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</si>
  <si>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</si>
  <si>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</si>
  <si>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</si>
  <si>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</si>
  <si>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</si>
  <si>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</si>
  <si>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</si>
  <si>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</si>
  <si>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</si>
  <si>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</si>
  <si>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</si>
  <si>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</si>
  <si>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</si>
  <si>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</si>
  <si>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</si>
  <si>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</si>
  <si>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</si>
  <si>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</si>
  <si>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</si>
  <si>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</si>
  <si>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</si>
  <si>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</si>
  <si>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</si>
  <si>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</si>
  <si>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</si>
  <si>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</si>
  <si>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</si>
  <si>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</si>
  <si>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</si>
  <si>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</si>
  <si>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</si>
  <si>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</si>
  <si>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</si>
  <si>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</si>
  <si>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</si>
  <si>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</si>
  <si>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</si>
  <si>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</si>
  <si>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</si>
  <si>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</si>
  <si>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</si>
  <si>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</si>
  <si>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</si>
  <si>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</si>
  <si>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</si>
  <si>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</si>
  <si>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</si>
  <si>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</si>
  <si>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</si>
  <si>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</si>
  <si>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</si>
  <si>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</si>
  <si>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</si>
  <si>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</si>
  <si>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</si>
  <si>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</si>
  <si>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</si>
  <si>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</si>
  <si>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</si>
  <si>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</si>
  <si>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</si>
  <si>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</si>
  <si>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</si>
  <si>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</si>
  <si>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</si>
  <si>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</si>
  <si>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</si>
  <si>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</si>
  <si>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</si>
  <si>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</si>
  <si>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</si>
  <si>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</si>
  <si>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</si>
  <si>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</si>
  <si>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</si>
  <si>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</si>
  <si>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</si>
  <si>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</si>
  <si>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</si>
  <si>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</si>
  <si>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</si>
  <si>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</si>
  <si>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</si>
  <si>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</si>
  <si>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</si>
  <si>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</si>
  <si>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</si>
  <si>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</si>
  <si>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</si>
  <si>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</si>
  <si>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</si>
  <si>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</si>
  <si>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</si>
  <si>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</si>
  <si>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</si>
  <si>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</si>
  <si>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</si>
  <si>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</si>
  <si>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</si>
  <si>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</si>
  <si>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</si>
  <si>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</si>
  <si>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</si>
  <si>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</si>
  <si>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</si>
  <si>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</si>
  <si>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</si>
  <si>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</si>
  <si>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</si>
  <si>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</si>
  <si>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</si>
  <si>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</si>
  <si>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</si>
  <si>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</si>
  <si>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</si>
  <si>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</si>
  <si>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</si>
  <si>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</si>
  <si>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</si>
  <si>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</si>
  <si>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</si>
  <si>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</si>
  <si>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</si>
  <si>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</si>
  <si>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</si>
  <si>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</si>
  <si>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</si>
  <si>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</si>
  <si>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</si>
  <si>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</si>
  <si>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</si>
  <si>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</si>
  <si>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</si>
  <si>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</si>
  <si>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</si>
  <si>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</si>
  <si>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</si>
  <si>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</si>
  <si>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</si>
  <si>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</si>
  <si>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</si>
  <si>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</si>
  <si>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</si>
  <si>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</si>
  <si>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</si>
  <si>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</si>
  <si>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</si>
  <si>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</si>
  <si>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</si>
  <si>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</si>
  <si>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</si>
  <si>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</si>
  <si>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</si>
  <si>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</si>
  <si>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</si>
  <si>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</si>
  <si>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</si>
  <si>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</si>
  <si>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</si>
  <si>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</si>
  <si>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</si>
  <si>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</si>
  <si>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</si>
  <si>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</si>
  <si>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</si>
  <si>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</si>
  <si>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</si>
  <si>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</si>
  <si>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</si>
  <si>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</si>
  <si>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</si>
  <si>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</si>
  <si>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</si>
  <si>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</si>
  <si>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</si>
  <si>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</si>
  <si>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</si>
  <si>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</si>
  <si>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</si>
  <si>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</si>
  <si>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</si>
  <si>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</si>
  <si>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</si>
  <si>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</si>
  <si>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</si>
  <si>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</si>
  <si>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</si>
  <si>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</si>
  <si>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</si>
  <si>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</si>
  <si>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</si>
  <si>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</si>
  <si>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</si>
  <si>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</si>
  <si>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</si>
  <si>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</si>
  <si>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</si>
  <si>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</si>
  <si>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</si>
  <si>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</si>
  <si>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</si>
  <si>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</si>
  <si>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</si>
  <si>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</si>
  <si>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</si>
  <si>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</si>
  <si>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</si>
  <si>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</si>
  <si>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</si>
  <si>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</si>
  <si>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</si>
  <si>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</si>
  <si>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</si>
  <si>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</si>
  <si>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</si>
  <si>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</si>
  <si>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</si>
  <si>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</si>
  <si>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</si>
  <si>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</si>
  <si>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</si>
  <si>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</si>
  <si>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</si>
  <si>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</si>
  <si>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</si>
  <si>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</si>
  <si>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</si>
  <si>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</si>
  <si>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</si>
  <si>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</si>
  <si>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</si>
  <si>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</si>
  <si>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</si>
  <si>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</si>
  <si>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</si>
  <si>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</si>
  <si>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</si>
  <si>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</si>
  <si>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</si>
  <si>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</si>
  <si>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</si>
  <si>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</si>
  <si>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</si>
  <si>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</si>
  <si>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</si>
  <si>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</si>
  <si>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</si>
  <si>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</si>
  <si>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</si>
  <si>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</si>
  <si>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</si>
  <si>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</si>
  <si>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</si>
  <si>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</si>
  <si>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</si>
  <si>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</si>
  <si>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</si>
  <si>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</si>
  <si>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</si>
  <si>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</si>
  <si>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</si>
  <si>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</si>
  <si>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</si>
  <si>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</si>
  <si>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</si>
  <si>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</si>
  <si>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</si>
  <si>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</si>
  <si>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</si>
  <si>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</si>
  <si>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</si>
  <si>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</si>
  <si>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</si>
  <si>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</si>
  <si>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</si>
  <si>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</si>
  <si>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</si>
  <si>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</si>
  <si>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</si>
  <si>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</si>
  <si>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</si>
  <si>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</si>
  <si>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</si>
  <si>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</si>
  <si>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</si>
  <si>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</si>
  <si>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</si>
  <si>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</si>
  <si>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</si>
  <si>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</si>
  <si>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</si>
  <si>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</si>
  <si>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</si>
  <si>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</si>
  <si>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</si>
  <si>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</si>
  <si>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</si>
  <si>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</si>
  <si>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</si>
  <si>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</si>
  <si>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</si>
  <si>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</si>
  <si>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</si>
  <si>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</si>
  <si>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</si>
  <si>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</si>
  <si>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</si>
  <si>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</si>
  <si>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</si>
  <si>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</si>
  <si>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</si>
  <si>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</si>
  <si>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</si>
  <si>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</si>
  <si>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</si>
  <si>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</si>
  <si>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</si>
  <si>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</si>
  <si>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</si>
  <si>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</si>
  <si>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</si>
  <si>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</si>
  <si>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</si>
  <si>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</si>
  <si>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</si>
  <si>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</si>
  <si>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</si>
  <si>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</si>
  <si>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</si>
  <si>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</si>
  <si>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</si>
  <si>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</si>
  <si>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</si>
  <si>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</si>
  <si>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</si>
  <si>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</si>
  <si>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</si>
  <si>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</si>
  <si>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</si>
  <si>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</si>
  <si>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</si>
  <si>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</si>
  <si>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</si>
  <si>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</si>
  <si>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</si>
  <si>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</si>
  <si>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</si>
  <si>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</si>
  <si>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</si>
  <si>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</si>
  <si>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</si>
  <si>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</si>
  <si>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</si>
  <si>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</si>
  <si>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</si>
  <si>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</si>
  <si>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</si>
  <si>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</si>
  <si>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</si>
  <si>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</si>
  <si>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</si>
  <si>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</si>
  <si>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</si>
  <si>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</si>
  <si>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</si>
  <si>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</si>
  <si>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</si>
  <si>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</si>
  <si>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</si>
  <si>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</si>
  <si>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</si>
  <si>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</si>
  <si>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</si>
  <si>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</si>
  <si>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</si>
  <si>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</si>
  <si>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</si>
  <si>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</si>
  <si>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</si>
  <si>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</si>
  <si>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</si>
  <si>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</si>
  <si>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</si>
  <si>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</si>
  <si>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</si>
  <si>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</si>
  <si>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</si>
  <si>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</si>
  <si>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</si>
  <si>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</si>
  <si>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</si>
  <si>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</si>
  <si>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</si>
  <si>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</si>
  <si>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</si>
  <si>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</si>
  <si>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</si>
  <si>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</si>
  <si>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</si>
  <si>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</si>
  <si>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</si>
  <si>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</si>
  <si>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</si>
  <si>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</si>
  <si>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</si>
  <si>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</si>
  <si>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</si>
  <si>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</si>
  <si>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</si>
  <si>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</si>
  <si>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</si>
  <si>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</si>
  <si>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</si>
  <si>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</si>
  <si>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</si>
  <si>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</si>
  <si>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</si>
  <si>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</si>
  <si>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</si>
  <si>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</si>
  <si>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</si>
  <si>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</si>
  <si>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</si>
  <si>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</si>
  <si>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</si>
  <si>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</si>
  <si>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</si>
  <si>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</si>
  <si>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</si>
  <si>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</si>
  <si>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</si>
  <si>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</si>
  <si>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</si>
  <si>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</si>
  <si>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</si>
  <si>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</si>
  <si>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</si>
  <si>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</si>
  <si>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</si>
  <si>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</si>
  <si>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</si>
  <si>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</si>
  <si>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</si>
  <si>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</si>
  <si>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</si>
  <si>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</si>
  <si>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</si>
  <si>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</si>
  <si>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</si>
  <si>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</si>
  <si>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</si>
  <si>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</si>
  <si>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</si>
  <si>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</si>
  <si>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</si>
  <si>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</si>
  <si>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</si>
  <si>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</si>
  <si>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</si>
  <si>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</si>
  <si>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</si>
  <si>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</si>
  <si>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</si>
  <si>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</si>
  <si>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</si>
  <si>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</si>
  <si>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</si>
  <si>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</si>
  <si>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</si>
  <si>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</si>
  <si>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</si>
  <si>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</si>
  <si>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</si>
  <si>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</si>
  <si>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</si>
  <si>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</si>
  <si>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</si>
  <si>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</si>
  <si>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</si>
  <si>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</si>
  <si>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</si>
  <si>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</si>
  <si>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</si>
  <si>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</si>
  <si>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</si>
  <si>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</si>
  <si>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</si>
  <si>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</si>
  <si>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</si>
  <si>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</si>
  <si>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</si>
  <si>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</si>
  <si>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</si>
  <si>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</si>
  <si>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</si>
  <si>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</si>
  <si>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</si>
  <si>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</si>
  <si>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</si>
  <si>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</si>
  <si>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</si>
  <si>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</si>
  <si>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</si>
  <si>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</si>
  <si>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</si>
  <si>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</si>
  <si>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</si>
  <si>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</si>
  <si>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</si>
  <si>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</si>
  <si>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</si>
  <si>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</si>
  <si>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</si>
  <si>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</si>
  <si>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</si>
  <si>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</si>
  <si>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</si>
  <si>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</si>
  <si>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</si>
  <si>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</si>
  <si>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</si>
  <si>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</si>
  <si>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</si>
  <si>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</si>
  <si>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</si>
  <si>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</si>
  <si>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</si>
  <si>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</si>
  <si>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</si>
  <si>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</si>
  <si>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</si>
  <si>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</si>
  <si>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</si>
  <si>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</si>
  <si>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</si>
  <si>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</si>
  <si>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</si>
  <si>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</si>
  <si>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</si>
  <si>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</si>
  <si>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</si>
  <si>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</si>
  <si>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</si>
  <si>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</si>
  <si>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</si>
  <si>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</si>
  <si>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</si>
  <si>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</si>
  <si>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</si>
  <si>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</si>
  <si>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</si>
  <si>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</si>
  <si>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</si>
  <si>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</si>
  <si>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</si>
  <si>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</si>
  <si>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</si>
  <si>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</si>
  <si>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</si>
  <si>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</si>
  <si>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</si>
  <si>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</si>
  <si>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</si>
  <si>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</si>
  <si>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</si>
  <si>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</si>
  <si>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</si>
  <si>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</si>
  <si>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</si>
  <si>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</si>
  <si>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</si>
  <si>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</si>
  <si>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</si>
  <si>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</si>
  <si>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</si>
  <si>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</si>
  <si>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</si>
  <si>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</si>
  <si>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</si>
  <si>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</si>
  <si>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</si>
  <si>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</si>
  <si>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</si>
  <si>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</si>
  <si>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</si>
  <si>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</si>
  <si>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</si>
  <si>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</si>
  <si>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</si>
  <si>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</si>
  <si>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</si>
  <si>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</si>
  <si>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</si>
  <si>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</si>
  <si>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</si>
  <si>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</si>
  <si>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</si>
  <si>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</si>
  <si>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</si>
  <si>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</si>
  <si>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</si>
  <si>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</si>
  <si>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</si>
  <si>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</si>
  <si>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</si>
  <si>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</si>
  <si>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</si>
  <si>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</si>
  <si>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</si>
  <si>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</si>
  <si>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</si>
  <si>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</si>
  <si>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</si>
  <si>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</si>
  <si>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</si>
  <si>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</si>
  <si>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</si>
  <si>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</si>
  <si>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</si>
  <si>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</si>
  <si>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</si>
  <si>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</si>
  <si>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</si>
  <si>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</si>
  <si>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</si>
  <si>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</si>
  <si>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</si>
  <si>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</si>
  <si>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</si>
  <si>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</si>
  <si>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</si>
  <si>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</si>
  <si>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</si>
  <si>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</si>
  <si>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</si>
  <si>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</si>
  <si>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</si>
  <si>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</si>
  <si>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</si>
  <si>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</si>
  <si>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</si>
  <si>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</si>
  <si>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</si>
  <si>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</si>
  <si>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</si>
  <si>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</si>
  <si>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</si>
  <si>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</si>
  <si>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</si>
  <si>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</si>
  <si>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</si>
  <si>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</si>
  <si>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</si>
  <si>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</si>
  <si>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</si>
  <si>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</si>
  <si>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</si>
  <si>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</si>
  <si>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</si>
  <si>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</si>
  <si>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</si>
  <si>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</si>
  <si>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</si>
  <si>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</si>
  <si>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</si>
  <si>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</si>
  <si>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</si>
  <si>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</si>
  <si>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</si>
  <si>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</si>
  <si>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</si>
  <si>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</si>
  <si>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</si>
  <si>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</si>
  <si>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</si>
  <si>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</si>
  <si>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</si>
  <si>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</si>
  <si>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</si>
  <si>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</si>
  <si>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</si>
  <si>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</si>
  <si>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</si>
  <si>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</si>
  <si>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</si>
  <si>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</si>
  <si>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</si>
  <si>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</si>
  <si>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</si>
  <si>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</si>
  <si>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</si>
  <si>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</si>
  <si>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</si>
  <si>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</si>
  <si>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</si>
  <si>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</si>
  <si>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</si>
  <si>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</si>
  <si>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</si>
  <si>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</si>
  <si>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</si>
  <si>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</si>
  <si>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</si>
  <si>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</si>
  <si>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</si>
  <si>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</si>
  <si>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</si>
  <si>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</si>
  <si>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</si>
  <si>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</si>
  <si>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</si>
  <si>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</si>
  <si>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</si>
  <si>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</si>
  <si>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</si>
  <si>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</si>
  <si>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</si>
  <si>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</si>
  <si>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</si>
  <si>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</si>
  <si>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</si>
  <si>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</si>
  <si>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</si>
  <si>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</si>
  <si>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</si>
  <si>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</si>
  <si>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</si>
  <si>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</si>
  <si>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</si>
  <si>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</si>
  <si>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</si>
  <si>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</si>
  <si>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</si>
  <si>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</si>
  <si>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</si>
  <si>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</si>
  <si>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</si>
  <si>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</si>
  <si>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</si>
  <si>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</si>
  <si>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</si>
  <si>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</si>
  <si>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</si>
  <si>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</si>
  <si>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</si>
  <si>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</si>
  <si>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</si>
  <si>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</si>
  <si>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</si>
  <si>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</si>
  <si>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</si>
  <si>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</si>
  <si>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</si>
  <si>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</si>
  <si>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</si>
  <si>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</si>
  <si>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</si>
  <si>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</si>
  <si>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</si>
  <si>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</si>
  <si>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</si>
  <si>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</si>
  <si>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</si>
  <si>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</si>
  <si>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</si>
  <si>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</si>
  <si>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</si>
  <si>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</si>
  <si>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</si>
  <si>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</si>
  <si>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</si>
  <si>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</si>
  <si>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</si>
  <si>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</si>
  <si>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</si>
  <si>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</si>
  <si>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</si>
  <si>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</si>
  <si>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</si>
  <si>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</si>
  <si>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</si>
  <si>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</si>
  <si>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</si>
  <si>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</si>
  <si>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</si>
  <si>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</si>
  <si>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</si>
  <si>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</si>
  <si>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</si>
  <si>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</si>
  <si>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</si>
  <si>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</si>
  <si>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</si>
  <si>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</si>
  <si>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</si>
  <si>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</si>
  <si>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</si>
  <si>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</si>
  <si>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</si>
  <si>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</si>
  <si>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</si>
  <si>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</si>
  <si>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</si>
  <si>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</si>
  <si>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</si>
  <si>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</si>
  <si>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</si>
  <si>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</si>
  <si>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</si>
  <si>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</si>
  <si>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</si>
  <si>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</si>
  <si>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</si>
  <si>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</si>
  <si>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</si>
  <si>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</si>
  <si>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</si>
  <si>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</si>
  <si>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</si>
  <si>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</si>
  <si>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</si>
  <si>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</si>
  <si>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</si>
  <si>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</si>
  <si>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</si>
  <si>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</si>
  <si>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</si>
  <si>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</si>
  <si>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</si>
  <si>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</si>
  <si>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</si>
  <si>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</si>
  <si>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</si>
  <si>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</si>
  <si>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</si>
  <si>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</si>
  <si>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</si>
  <si>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</si>
  <si>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</si>
  <si>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</si>
  <si>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</si>
  <si>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</si>
  <si>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</si>
  <si>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</si>
  <si>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</si>
  <si>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</si>
  <si>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</si>
  <si>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</si>
  <si>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</si>
  <si>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</si>
  <si>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</si>
  <si>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</si>
  <si>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</si>
  <si>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</si>
  <si>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</si>
  <si>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</si>
  <si>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</si>
  <si>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</si>
  <si>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</si>
  <si>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</si>
  <si>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</si>
  <si>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</si>
  <si>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</si>
  <si>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</si>
  <si>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</si>
  <si>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</si>
  <si>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</si>
  <si>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</si>
  <si>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</si>
  <si>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</si>
  <si>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</si>
  <si>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</si>
  <si>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</si>
  <si>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</si>
  <si>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</si>
  <si>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</si>
  <si>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</si>
  <si>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</si>
  <si>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</si>
  <si>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</si>
  <si>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</si>
  <si>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</si>
  <si>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</si>
  <si>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</si>
  <si>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</si>
  <si>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</si>
  <si>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</si>
  <si>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</si>
  <si>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</si>
  <si>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</si>
  <si>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</si>
  <si>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</si>
  <si>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</si>
  <si>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</si>
  <si>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</si>
  <si>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</si>
  <si>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</si>
  <si>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</si>
  <si>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</si>
  <si>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</si>
  <si>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</si>
  <si>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</si>
  <si>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</si>
  <si>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</si>
  <si>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</si>
  <si>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</si>
  <si>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</si>
  <si>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</si>
  <si>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</si>
  <si>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</si>
  <si>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</si>
  <si>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</si>
  <si>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</si>
  <si>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</si>
  <si>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</si>
  <si>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</si>
  <si>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</si>
  <si>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</si>
  <si>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</si>
  <si>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</si>
  <si>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</si>
  <si>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</si>
  <si>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</si>
  <si>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</si>
  <si>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</si>
  <si>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</si>
  <si>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</si>
  <si>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</si>
  <si>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</si>
  <si>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</si>
  <si>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</si>
  <si>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</si>
  <si>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</si>
  <si>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</si>
  <si>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</si>
  <si>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</si>
  <si>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</si>
  <si>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</si>
  <si>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</si>
  <si>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</si>
  <si>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</si>
  <si>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</si>
  <si>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</si>
  <si>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</si>
  <si>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</si>
  <si>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</si>
  <si>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</si>
  <si>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</si>
  <si>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</si>
  <si>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</si>
  <si>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</si>
  <si>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</si>
  <si>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</si>
  <si>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</si>
  <si>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</si>
  <si>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</si>
  <si>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</si>
  <si>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</si>
  <si>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</si>
  <si>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</si>
  <si>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</si>
  <si>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</si>
  <si>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</si>
  <si>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</si>
  <si>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</si>
  <si>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</si>
  <si>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</si>
  <si>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</si>
  <si>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</si>
  <si>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</si>
  <si>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</si>
  <si>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</si>
  <si>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</si>
  <si>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</si>
  <si>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</si>
  <si>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</si>
  <si>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</si>
  <si>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</si>
  <si>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</si>
  <si>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</si>
  <si>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</si>
  <si>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</si>
  <si>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</si>
  <si>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</si>
  <si>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</si>
  <si>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</si>
  <si>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</si>
  <si>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</si>
  <si>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</si>
  <si>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</si>
  <si>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</si>
  <si>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</si>
  <si>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</si>
  <si>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</si>
  <si>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</si>
  <si>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</si>
  <si>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</si>
  <si>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</si>
  <si>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</si>
  <si>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</si>
  <si>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</si>
  <si>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</si>
  <si>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</si>
  <si>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</si>
  <si>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</si>
  <si>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</si>
  <si>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</si>
  <si>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</si>
  <si>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</si>
  <si>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</si>
  <si>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</si>
  <si>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</si>
  <si>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</si>
  <si>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</si>
  <si>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</si>
  <si>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</si>
  <si>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</si>
  <si>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</si>
  <si>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</si>
  <si>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</si>
  <si>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</si>
  <si>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</si>
  <si>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</si>
  <si>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</si>
  <si>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</si>
  <si>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</si>
  <si>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</si>
  <si>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</si>
  <si>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</si>
  <si>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</si>
  <si>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</si>
  <si>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</si>
  <si>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</si>
  <si>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</si>
  <si>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</si>
  <si>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</si>
  <si>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</si>
  <si>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</si>
  <si>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</si>
  <si>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</si>
  <si>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</si>
  <si>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</si>
  <si>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</si>
  <si>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</si>
  <si>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</si>
  <si>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</si>
  <si>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</si>
  <si>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</si>
  <si>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</si>
  <si>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</si>
  <si>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</si>
  <si>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</si>
  <si>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</si>
  <si>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</si>
  <si>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</si>
  <si>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</si>
  <si>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</si>
  <si>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</si>
  <si>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</si>
  <si>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</si>
  <si>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</si>
  <si>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</si>
  <si>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</si>
  <si>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</si>
  <si>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</si>
  <si>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</si>
  <si>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</si>
  <si>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</si>
  <si>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</si>
  <si>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</si>
  <si>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</si>
  <si>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</si>
  <si>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</si>
  <si>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</si>
  <si>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</si>
  <si>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</si>
  <si>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</si>
  <si>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</si>
  <si>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</si>
  <si>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</si>
  <si>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</si>
  <si>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</si>
  <si>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</si>
  <si>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</si>
  <si>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</si>
  <si>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</si>
  <si>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</si>
  <si>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</si>
  <si>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</si>
  <si>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</si>
  <si>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</si>
  <si>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</si>
  <si>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</si>
  <si>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</si>
  <si>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</si>
  <si>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</si>
  <si>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</si>
  <si>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</si>
  <si>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</si>
  <si>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</si>
  <si>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</si>
  <si>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</si>
  <si>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</si>
  <si>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</si>
  <si>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</si>
  <si>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</si>
  <si>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</si>
  <si>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</si>
  <si>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</si>
  <si>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</si>
  <si>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</si>
  <si>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</si>
  <si>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</si>
  <si>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</si>
  <si>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</si>
  <si>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</si>
  <si>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</si>
  <si>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</si>
  <si>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</si>
  <si>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</si>
  <si>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</si>
  <si>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</si>
  <si>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</si>
  <si>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</si>
  <si>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</si>
  <si>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</si>
  <si>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</si>
  <si>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</si>
  <si>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</si>
  <si>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</si>
  <si>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</si>
  <si>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</si>
  <si>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</si>
  <si>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</si>
  <si>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</si>
  <si>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</si>
  <si>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</si>
  <si>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</si>
  <si>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</si>
  <si>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</si>
  <si>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</si>
  <si>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</si>
  <si>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</si>
  <si>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</si>
  <si>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</si>
  <si>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</si>
  <si>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</si>
  <si>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</si>
  <si>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</si>
  <si>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</si>
  <si>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</si>
  <si>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</si>
  <si>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</si>
  <si>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</si>
  <si>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</si>
  <si>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</si>
  <si>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</si>
  <si>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</si>
  <si>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</si>
  <si>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</si>
  <si>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</si>
  <si>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</si>
  <si>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</si>
  <si>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</si>
  <si>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</si>
  <si>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</si>
  <si>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</si>
  <si>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</si>
  <si>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</si>
  <si>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</si>
  <si>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</si>
  <si>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</si>
  <si>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</si>
  <si>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</si>
  <si>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</si>
  <si>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</si>
  <si>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</si>
  <si>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</si>
  <si>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</si>
  <si>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</si>
  <si>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</si>
  <si>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</si>
  <si>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</si>
  <si>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</si>
  <si>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</si>
  <si>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</si>
  <si>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</si>
  <si>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</si>
  <si>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</si>
  <si>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</si>
  <si>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</si>
  <si>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</si>
  <si>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</si>
  <si>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</si>
  <si>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</si>
  <si>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</si>
  <si>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</si>
  <si>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</si>
  <si>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</si>
  <si>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</si>
  <si>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</si>
  <si>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</si>
  <si>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</si>
  <si>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</si>
  <si>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</si>
  <si>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</si>
  <si>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</si>
  <si>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</si>
  <si>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</si>
  <si>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</si>
  <si>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</si>
  <si>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</si>
  <si>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</si>
  <si>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</si>
  <si>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</si>
  <si>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</si>
  <si>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</si>
  <si>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</si>
  <si>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</si>
  <si>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</si>
  <si>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</si>
  <si>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</si>
  <si>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</si>
  <si>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</si>
  <si>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</si>
  <si>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</si>
  <si>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</si>
  <si>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</si>
  <si>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</si>
  <si>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</si>
  <si>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</si>
  <si>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</si>
  <si>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</si>
  <si>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</si>
  <si>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</si>
  <si>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</si>
  <si>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</si>
  <si>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</si>
  <si>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</si>
  <si>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</si>
  <si>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</si>
  <si>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</si>
  <si>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</si>
  <si>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</si>
  <si>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</si>
  <si>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</si>
  <si>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</si>
  <si>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</si>
  <si>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</si>
  <si>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</si>
  <si>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</si>
  <si>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</si>
  <si>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</si>
  <si>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</si>
  <si>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</si>
  <si>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</si>
  <si>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</si>
  <si>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</si>
  <si>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</si>
  <si>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</si>
  <si>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</si>
  <si>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</si>
  <si>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</si>
  <si>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</si>
  <si>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</si>
  <si>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</si>
  <si>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</si>
  <si>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</si>
  <si>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</si>
  <si>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</si>
  <si>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</si>
  <si>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</si>
  <si>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</si>
  <si>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</si>
  <si>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</si>
  <si>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</si>
  <si>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</si>
  <si>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</si>
  <si>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</si>
  <si>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</si>
  <si>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</si>
  <si>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</si>
  <si>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</si>
  <si>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</si>
  <si>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</si>
  <si>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</si>
  <si>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</si>
  <si>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</si>
  <si>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</si>
  <si>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</si>
  <si>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</si>
  <si>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</si>
  <si>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</si>
  <si>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</si>
  <si>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</si>
  <si>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</si>
  <si>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</si>
  <si>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</si>
  <si>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</si>
  <si>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</si>
  <si>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</si>
  <si>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</si>
  <si>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</si>
  <si>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</si>
  <si>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</si>
  <si>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</si>
  <si>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</si>
  <si>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</si>
  <si>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</si>
  <si>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</si>
  <si>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</si>
  <si>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</si>
  <si>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</si>
  <si>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</si>
  <si>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</si>
  <si>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</si>
  <si>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</si>
  <si>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</si>
  <si>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</si>
  <si>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</si>
  <si>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</si>
  <si>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</si>
  <si>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</si>
  <si>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</si>
  <si>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</si>
  <si>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</si>
  <si>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</si>
  <si>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</si>
  <si>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</si>
  <si>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</si>
  <si>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</si>
  <si>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</si>
  <si>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</si>
  <si>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</si>
  <si>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</si>
  <si>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</si>
  <si>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</si>
  <si>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</si>
  <si>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</si>
  <si>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</si>
  <si>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</si>
  <si>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</si>
  <si>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</si>
  <si>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</si>
  <si>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</si>
  <si>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</si>
  <si>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</si>
  <si>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</si>
  <si>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</si>
  <si>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</si>
  <si>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</si>
  <si>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</si>
  <si>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</si>
  <si>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</si>
  <si>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</si>
  <si>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</si>
  <si>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</si>
  <si>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</si>
  <si>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</si>
  <si>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</si>
  <si>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</si>
  <si>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</si>
  <si>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</si>
  <si>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</si>
  <si>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</si>
  <si>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</si>
  <si>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</si>
  <si>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</si>
  <si>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</si>
  <si>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</si>
  <si>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</si>
  <si>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</si>
  <si>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</si>
  <si>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</si>
  <si>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</si>
  <si>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</si>
  <si>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</si>
  <si>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</si>
  <si>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</si>
  <si>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</si>
  <si>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</si>
  <si>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</si>
  <si>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</si>
  <si>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</si>
  <si>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</si>
  <si>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</si>
  <si>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</si>
  <si>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</si>
  <si>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</si>
  <si>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</si>
  <si>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</si>
  <si>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</si>
  <si>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</si>
  <si>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</si>
  <si>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</si>
  <si>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</si>
  <si>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</si>
  <si>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</si>
  <si>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</si>
  <si>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</si>
  <si>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</si>
  <si>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</si>
  <si>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</si>
  <si>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</si>
  <si>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</si>
  <si>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</si>
  <si>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</si>
  <si>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</si>
  <si>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</si>
  <si>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</si>
  <si>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</si>
  <si>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</si>
  <si>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</si>
  <si>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</si>
  <si>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</si>
  <si>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</si>
  <si>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</si>
  <si>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</si>
  <si>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</si>
  <si>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</si>
  <si>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</si>
  <si>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</si>
  <si>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</si>
  <si>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</si>
  <si>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</si>
  <si>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</si>
  <si>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</si>
  <si>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</si>
  <si>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</si>
  <si>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</si>
  <si>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</si>
  <si>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</si>
  <si>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</si>
  <si>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</si>
  <si>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</si>
  <si>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</si>
  <si>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</si>
  <si>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</si>
  <si>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</si>
  <si>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</si>
  <si>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</si>
  <si>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</si>
  <si>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</si>
  <si>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</si>
  <si>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</si>
  <si>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</si>
  <si>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</si>
  <si>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</si>
  <si>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</si>
  <si>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</si>
  <si>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</si>
  <si>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</si>
  <si>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</si>
  <si>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</si>
  <si>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</si>
  <si>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</si>
  <si>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</si>
  <si>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</si>
  <si>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</si>
  <si>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</si>
  <si>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</si>
  <si>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</si>
  <si>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</si>
  <si>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</si>
  <si>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</si>
  <si>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</si>
  <si>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</si>
  <si>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</si>
  <si>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</si>
  <si>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</si>
  <si>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</si>
  <si>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</si>
  <si>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</si>
  <si>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</si>
  <si>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</si>
  <si>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</si>
  <si>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</si>
  <si>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</si>
  <si>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</si>
  <si>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</si>
  <si>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</si>
  <si>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</si>
  <si>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</si>
  <si>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</si>
  <si>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</si>
  <si>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</si>
  <si>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</si>
  <si>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</si>
  <si>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</si>
  <si>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</si>
  <si>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</si>
  <si>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</si>
  <si>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</si>
  <si>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</si>
  <si>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</si>
  <si>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</si>
  <si>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</si>
  <si>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</si>
  <si>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</si>
  <si>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</si>
  <si>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</si>
  <si>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</si>
  <si>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</si>
  <si>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</si>
  <si>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</si>
  <si>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</si>
  <si>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</si>
  <si>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</si>
  <si>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</si>
  <si>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</si>
  <si>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</si>
  <si>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</si>
  <si>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</si>
  <si>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</si>
  <si>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</si>
  <si>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</si>
  <si>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</si>
  <si>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</si>
  <si>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</si>
  <si>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</si>
  <si>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</si>
  <si>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</si>
  <si>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</si>
  <si>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</si>
  <si>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</si>
  <si>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</si>
  <si>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</si>
  <si>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</si>
  <si>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</si>
  <si>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</si>
  <si>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</si>
  <si>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</si>
  <si>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</si>
  <si>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</si>
  <si>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</si>
  <si>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</si>
  <si>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</si>
  <si>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</si>
  <si>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</si>
  <si>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</si>
  <si>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</si>
  <si>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</si>
  <si>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</si>
  <si>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</si>
  <si>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</si>
  <si>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</si>
  <si>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</si>
  <si>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</si>
  <si>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</si>
  <si>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</si>
  <si>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</si>
  <si>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</si>
  <si>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</si>
  <si>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</si>
  <si>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</si>
  <si>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</si>
  <si>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</si>
  <si>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</si>
  <si>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</si>
  <si>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</si>
  <si>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</si>
  <si>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</si>
  <si>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</si>
  <si>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</si>
  <si>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</si>
  <si>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</si>
  <si>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</si>
  <si>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</si>
  <si>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</si>
  <si>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</si>
  <si>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</si>
  <si>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</si>
  <si>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</si>
  <si>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</si>
  <si>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</si>
  <si>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</si>
  <si>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</si>
  <si>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</si>
  <si>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</si>
  <si>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</si>
  <si>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</si>
  <si>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</si>
  <si>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</si>
  <si>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</si>
  <si>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</si>
  <si>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</si>
  <si>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</si>
  <si>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</si>
  <si>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</si>
  <si>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</si>
  <si>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</si>
  <si>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</si>
  <si>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</si>
  <si>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</si>
  <si>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</si>
  <si>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</si>
  <si>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</si>
  <si>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</si>
  <si>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</si>
  <si>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</si>
  <si>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</si>
  <si>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</si>
  <si>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</si>
  <si>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</si>
  <si>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</si>
  <si>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</si>
  <si>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</si>
  <si>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</si>
  <si>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</si>
  <si>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</si>
  <si>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</si>
  <si>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</si>
  <si>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</si>
  <si>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</si>
  <si>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</si>
  <si>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</si>
  <si>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</si>
  <si>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</si>
  <si>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</si>
  <si>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</si>
  <si>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</si>
  <si>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</si>
  <si>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</si>
  <si>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</si>
  <si>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</si>
  <si>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</si>
  <si>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</si>
  <si>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</si>
  <si>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</si>
  <si>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</si>
  <si>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</si>
  <si>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</si>
  <si>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</si>
  <si>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</si>
  <si>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</si>
  <si>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</si>
  <si>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</si>
  <si>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</si>
  <si>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</si>
  <si>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</si>
  <si>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</si>
  <si>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</si>
  <si>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</si>
  <si>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</si>
  <si>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</si>
  <si>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</si>
  <si>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</si>
  <si>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</si>
  <si>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</si>
  <si>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</si>
  <si>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</si>
  <si>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</si>
  <si>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</si>
  <si>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</si>
  <si>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</si>
  <si>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</si>
  <si>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</si>
  <si>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</si>
  <si>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</si>
  <si>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</si>
  <si>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</si>
  <si>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</si>
  <si>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</si>
  <si>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</si>
  <si>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</si>
  <si>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</si>
  <si>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</si>
  <si>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</si>
  <si>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</si>
  <si>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</si>
  <si>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</si>
  <si>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</si>
  <si>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</si>
  <si>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</si>
  <si>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</si>
  <si>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</si>
  <si>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</si>
  <si>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</si>
  <si>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</si>
  <si>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</si>
  <si>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</si>
  <si>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</si>
  <si>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</si>
  <si>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</si>
  <si>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</si>
  <si>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</si>
  <si>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</si>
  <si>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</si>
  <si>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</si>
  <si>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</si>
  <si>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</si>
  <si>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</si>
  <si>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</si>
  <si>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</si>
  <si>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</si>
  <si>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</si>
  <si>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</si>
  <si>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</si>
  <si>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</si>
  <si>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</si>
  <si>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</si>
  <si>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</si>
  <si>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</si>
  <si>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</si>
  <si>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</si>
  <si>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</si>
  <si>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</si>
  <si>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</si>
  <si>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</si>
  <si>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</si>
  <si>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</si>
  <si>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</si>
  <si>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</si>
  <si>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</si>
  <si>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</si>
  <si>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</si>
  <si>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</si>
  <si>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</si>
  <si>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</si>
  <si>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</si>
  <si>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</si>
  <si>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</si>
  <si>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</si>
  <si>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</si>
  <si>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</si>
  <si>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</si>
  <si>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</si>
  <si>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</si>
  <si>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</si>
  <si>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</si>
  <si>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</si>
  <si>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</si>
  <si>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</si>
  <si>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</si>
  <si>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</si>
  <si>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</si>
  <si>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</si>
  <si>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</si>
  <si>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</si>
  <si>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</si>
  <si>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</si>
  <si>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</si>
  <si>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</si>
  <si>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</si>
  <si>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</si>
  <si>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</si>
  <si>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</si>
  <si>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</si>
  <si>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</si>
  <si>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</si>
  <si>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</si>
  <si>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</si>
  <si>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</si>
  <si>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</si>
  <si>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</si>
  <si>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</si>
  <si>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</si>
  <si>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</si>
  <si>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</si>
  <si>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</si>
  <si>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</si>
  <si>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</si>
  <si>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</si>
  <si>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</si>
  <si>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</si>
  <si>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</si>
  <si>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</si>
  <si>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</si>
  <si>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</si>
  <si>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</si>
  <si>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</si>
  <si>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</si>
  <si>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</si>
  <si>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</si>
  <si>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</si>
  <si>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</si>
  <si>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</si>
  <si>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</si>
  <si>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</si>
  <si>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</si>
  <si>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</si>
  <si>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</si>
  <si>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</si>
  <si>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</si>
  <si>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</si>
  <si>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</si>
  <si>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</si>
  <si>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</si>
  <si>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</si>
  <si>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</si>
  <si>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</si>
  <si>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</si>
  <si>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</si>
  <si>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</si>
  <si>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</si>
  <si>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</si>
  <si>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</si>
  <si>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</si>
  <si>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</si>
  <si>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</si>
  <si>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</si>
  <si>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</si>
  <si>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</si>
  <si>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</si>
  <si>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</si>
  <si>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</si>
  <si>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</si>
  <si>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</si>
  <si>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</si>
  <si>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</si>
  <si>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</si>
  <si>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</si>
  <si>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</si>
  <si>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</si>
  <si>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</si>
  <si>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</si>
  <si>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</si>
  <si>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</si>
  <si>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</si>
  <si>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</si>
  <si>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</si>
  <si>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</si>
  <si>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</si>
  <si>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</si>
  <si>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</si>
  <si>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</si>
  <si>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</si>
  <si>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</si>
  <si>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</si>
  <si>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</si>
  <si>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</si>
  <si>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</si>
  <si>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</si>
  <si>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</si>
  <si>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</si>
  <si>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</si>
  <si>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</si>
  <si>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</si>
  <si>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</si>
  <si>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</si>
  <si>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</si>
  <si>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</si>
  <si>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</si>
  <si>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</si>
  <si>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</si>
  <si>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</si>
  <si>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</si>
  <si>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</si>
  <si>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</si>
  <si>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</si>
  <si>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</si>
  <si>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</si>
  <si>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</si>
  <si>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</si>
  <si>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</si>
  <si>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</si>
  <si>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</si>
  <si>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</si>
  <si>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</si>
  <si>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</si>
  <si>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</si>
  <si>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</si>
  <si>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</si>
  <si>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</si>
  <si>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</si>
  <si>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</si>
  <si>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</si>
  <si>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</si>
  <si>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</si>
  <si>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</si>
  <si>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</si>
  <si>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</si>
  <si>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</si>
  <si>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</si>
  <si>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</si>
  <si>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</si>
  <si>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</si>
  <si>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</si>
  <si>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</si>
  <si>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</si>
  <si>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</si>
  <si>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</si>
  <si>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</si>
  <si>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</si>
  <si>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</si>
  <si>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</si>
  <si>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</si>
  <si>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</si>
  <si>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</si>
  <si>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</si>
  <si>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</si>
  <si>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</si>
  <si>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</si>
  <si>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</si>
  <si>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</si>
  <si>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</si>
  <si>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</si>
  <si>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</si>
  <si>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</si>
  <si>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</si>
  <si>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</si>
  <si>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</si>
  <si>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</si>
  <si>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</si>
  <si>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</si>
  <si>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</si>
  <si>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</si>
  <si>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</si>
  <si>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</si>
  <si>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</si>
  <si>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</si>
  <si>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</si>
  <si>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</si>
  <si>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</si>
  <si>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</si>
  <si>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</si>
  <si>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</si>
  <si>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</si>
  <si>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</si>
  <si>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</si>
  <si>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</si>
  <si>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</si>
  <si>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</si>
  <si>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</si>
  <si>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</si>
  <si>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</si>
  <si>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</si>
  <si>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</si>
  <si>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</si>
  <si>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</si>
  <si>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</si>
  <si>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</si>
  <si>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</si>
  <si>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</si>
  <si>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</si>
  <si>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</si>
  <si>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</si>
  <si>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</si>
  <si>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</si>
  <si>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</si>
  <si>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</si>
  <si>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</si>
  <si>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</si>
  <si>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</si>
  <si>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</si>
  <si>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</si>
  <si>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</si>
  <si>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</si>
  <si>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</si>
  <si>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</si>
  <si>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</si>
  <si>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</si>
  <si>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</si>
  <si>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</si>
  <si>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</si>
  <si>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</si>
  <si>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</si>
  <si>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</si>
  <si>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</si>
  <si>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</si>
  <si>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</si>
  <si>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</si>
  <si>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</si>
  <si>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</si>
  <si>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</si>
  <si>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</si>
  <si>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</si>
  <si>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</si>
  <si>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</si>
  <si>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</si>
  <si>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</si>
  <si>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</si>
  <si>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</si>
  <si>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</si>
  <si>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</si>
  <si>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</si>
  <si>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</si>
  <si>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</si>
  <si>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</si>
  <si>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</si>
  <si>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</si>
  <si>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</si>
  <si>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</si>
  <si>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</si>
  <si>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</si>
  <si>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</si>
  <si>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</si>
  <si>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</si>
  <si>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</si>
  <si>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</si>
  <si>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</si>
  <si>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</si>
  <si>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</si>
  <si>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</si>
  <si>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</si>
  <si>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</si>
  <si>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</si>
  <si>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</si>
  <si>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</si>
  <si>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</si>
  <si>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</si>
  <si>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</si>
  <si>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</si>
  <si>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</si>
  <si>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</si>
  <si>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</si>
  <si>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</si>
  <si>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</si>
  <si>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</si>
  <si>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</si>
  <si>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</si>
  <si>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</si>
  <si>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</si>
  <si>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</si>
  <si>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</si>
  <si>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</si>
  <si>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</si>
  <si>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</si>
  <si>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</si>
  <si>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</si>
  <si>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</si>
  <si>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</si>
  <si>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</si>
  <si>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</si>
  <si>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</si>
  <si>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</si>
  <si>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</si>
  <si>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</si>
  <si>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</si>
  <si>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</si>
  <si>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</si>
  <si>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</si>
  <si>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</si>
  <si>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</si>
  <si>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</si>
  <si>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</si>
  <si>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</si>
  <si>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</si>
  <si>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</si>
  <si>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</si>
  <si>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</si>
  <si>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</si>
  <si>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</si>
  <si>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</si>
  <si>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</si>
  <si>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</si>
  <si>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</si>
  <si>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</si>
  <si>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</si>
  <si>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</si>
  <si>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</si>
  <si>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</si>
  <si>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</si>
  <si>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</si>
  <si>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</si>
  <si>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</si>
  <si>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</si>
  <si>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</si>
  <si>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</si>
  <si>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</si>
  <si>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</si>
  <si>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</si>
  <si>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</si>
  <si>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</si>
  <si>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</si>
  <si>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</si>
  <si>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</si>
  <si>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</si>
  <si>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</si>
  <si>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</si>
  <si>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</si>
  <si>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</si>
  <si>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</si>
  <si>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</si>
  <si>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</si>
  <si>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</si>
  <si>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</si>
  <si>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</si>
  <si>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</si>
  <si>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</si>
  <si>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</si>
  <si>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</si>
  <si>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</si>
  <si>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</si>
  <si>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</si>
  <si>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</si>
  <si>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</si>
  <si>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</si>
  <si>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</si>
  <si>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</si>
  <si>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</si>
  <si>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</si>
  <si>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</si>
  <si>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</si>
  <si>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</si>
  <si>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</si>
  <si>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</si>
  <si>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</si>
  <si>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</si>
  <si>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</si>
  <si>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</si>
  <si>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</si>
  <si>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</si>
  <si>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</si>
  <si>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</si>
  <si>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</si>
  <si>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</si>
  <si>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</si>
  <si>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</si>
  <si>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</si>
  <si>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</si>
  <si>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</si>
  <si>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</si>
  <si>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</si>
  <si>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</si>
  <si>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</si>
  <si>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</si>
  <si>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</si>
  <si>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</si>
  <si>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</si>
  <si>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</si>
  <si>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</si>
  <si>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</si>
  <si>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</si>
  <si>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</si>
  <si>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</si>
  <si>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</si>
  <si>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</si>
  <si>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</si>
  <si>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</si>
  <si>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</si>
  <si>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</si>
  <si>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</si>
  <si>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</si>
  <si>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</si>
  <si>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</si>
  <si>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</si>
  <si>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</si>
  <si>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</si>
  <si>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</si>
  <si>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</si>
  <si>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</si>
  <si>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</si>
  <si>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</si>
  <si>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</si>
  <si>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</si>
  <si>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</si>
  <si>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</si>
  <si>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</si>
  <si>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</si>
  <si>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</si>
  <si>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</si>
  <si>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</si>
  <si>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</si>
  <si>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</si>
  <si>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</si>
  <si>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</si>
  <si>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</si>
  <si>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</si>
  <si>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</si>
  <si>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</si>
  <si>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</si>
  <si>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</si>
  <si>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</si>
  <si>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</si>
  <si>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</si>
  <si>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</si>
  <si>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</si>
  <si>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</si>
  <si>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</si>
  <si>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</si>
  <si>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</si>
  <si>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</si>
  <si>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</si>
  <si>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</si>
  <si>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</si>
  <si>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</si>
  <si>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</si>
  <si>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</si>
  <si>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</si>
  <si>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</si>
  <si>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</si>
  <si>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</si>
  <si>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</si>
  <si>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</si>
  <si>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</si>
  <si>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</si>
  <si>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</si>
  <si>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</si>
  <si>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</si>
  <si>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</si>
  <si>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</si>
  <si>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</si>
  <si>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</si>
  <si>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</si>
  <si>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</si>
  <si>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</si>
  <si>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</si>
  <si>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</si>
  <si>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</si>
  <si>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</si>
  <si>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</si>
  <si>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</si>
  <si>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</si>
  <si>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</si>
  <si>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</si>
  <si>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</si>
  <si>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</si>
  <si>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</si>
  <si>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</si>
  <si>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</si>
  <si>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</si>
  <si>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</si>
  <si>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</si>
  <si>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</si>
  <si>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</si>
  <si>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</si>
  <si>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</si>
  <si>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</si>
  <si>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</si>
  <si>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</si>
  <si>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</si>
  <si>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</si>
  <si>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</si>
  <si>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</si>
  <si>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</si>
  <si>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</si>
  <si>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</si>
  <si>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</si>
  <si>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</si>
  <si>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</si>
  <si>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</si>
  <si>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</si>
  <si>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</si>
  <si>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</si>
  <si>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</si>
  <si>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</si>
  <si>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</si>
  <si>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</si>
  <si>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</si>
  <si>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</si>
  <si>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</si>
  <si>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</si>
  <si>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</si>
  <si>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</si>
  <si>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</si>
  <si>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</si>
  <si>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</si>
  <si>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</si>
  <si>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</si>
  <si>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</si>
  <si>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</si>
  <si>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</si>
  <si>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</si>
  <si>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</si>
  <si>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</si>
  <si>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</si>
  <si>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</si>
  <si>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</si>
  <si>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</si>
  <si>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</si>
  <si>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</si>
  <si>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</si>
  <si>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</si>
  <si>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</si>
  <si>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</si>
  <si>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</si>
  <si>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</si>
  <si>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</si>
  <si>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</si>
  <si>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</si>
  <si>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</si>
  <si>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</si>
  <si>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</si>
  <si>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</si>
  <si>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</si>
  <si>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</si>
  <si>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</si>
  <si>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</si>
  <si>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</si>
  <si>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</si>
  <si>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</si>
  <si>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</si>
  <si>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</si>
  <si>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</si>
  <si>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</si>
  <si>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</si>
  <si>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</si>
  <si>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</si>
  <si>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</si>
  <si>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</si>
  <si>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</si>
  <si>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</si>
  <si>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</si>
  <si>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</si>
  <si>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</si>
  <si>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</si>
  <si>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</si>
  <si>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</si>
  <si>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</si>
  <si>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</si>
  <si>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</si>
  <si>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</si>
  <si>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</si>
  <si>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</si>
  <si>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</si>
  <si>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</si>
  <si>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</si>
  <si>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</si>
  <si>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</si>
  <si>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</si>
  <si>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</si>
  <si>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</si>
  <si>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</si>
  <si>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</si>
  <si>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</si>
  <si>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</si>
  <si>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</si>
  <si>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</si>
  <si>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</si>
  <si>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</si>
  <si>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</si>
  <si>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</si>
  <si>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</si>
  <si>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</si>
  <si>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</si>
  <si>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</si>
  <si>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</si>
  <si>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</si>
  <si>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</si>
  <si>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</si>
  <si>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</si>
  <si>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</si>
  <si>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</si>
  <si>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</si>
  <si>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</si>
  <si>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</si>
  <si>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</si>
  <si>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</si>
  <si>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</si>
  <si>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</si>
  <si>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</si>
  <si>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</si>
  <si>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</si>
  <si>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</si>
  <si>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</si>
  <si>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</si>
  <si>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</si>
  <si>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</si>
  <si>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</si>
  <si>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</si>
  <si>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</si>
  <si>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</si>
  <si>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</si>
  <si>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</si>
  <si>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</si>
  <si>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</si>
  <si>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</si>
  <si>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</si>
  <si>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</si>
  <si>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</si>
  <si>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</si>
  <si>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</si>
  <si>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</si>
  <si>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</si>
  <si>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</si>
  <si>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</si>
  <si>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</si>
  <si>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</si>
  <si>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</si>
  <si>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</si>
  <si>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</si>
  <si>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</si>
  <si>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</si>
  <si>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</si>
  <si>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</si>
  <si>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</si>
  <si>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</si>
  <si>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</si>
  <si>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</si>
  <si>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</si>
  <si>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</si>
  <si>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</si>
  <si>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</si>
  <si>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</si>
  <si>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</si>
  <si>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</si>
  <si>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</si>
  <si>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</si>
  <si>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</si>
  <si>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</si>
  <si>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</si>
  <si>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</si>
  <si>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</si>
  <si>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</si>
  <si>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</si>
  <si>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</si>
  <si>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</si>
  <si>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</si>
  <si>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</si>
  <si>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</si>
  <si>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</si>
  <si>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</si>
  <si>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</si>
  <si>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</si>
  <si>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</si>
  <si>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</si>
  <si>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</si>
  <si>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</si>
  <si>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</si>
  <si>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</si>
  <si>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</si>
  <si>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</si>
  <si>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</si>
  <si>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</si>
  <si>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</si>
  <si>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</si>
  <si>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</si>
  <si>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</si>
  <si>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</si>
  <si>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</si>
  <si>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</si>
  <si>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</si>
  <si>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</si>
  <si>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</si>
  <si>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</si>
  <si>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</si>
  <si>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</si>
  <si>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</si>
  <si>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</si>
  <si>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</si>
  <si>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</si>
  <si>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</si>
  <si>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</si>
  <si>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</si>
  <si>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</si>
  <si>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</si>
  <si>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</si>
  <si>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</si>
  <si>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</si>
  <si>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</si>
  <si>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</si>
  <si>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</si>
  <si>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</si>
  <si>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</si>
  <si>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</si>
  <si>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</si>
  <si>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</si>
  <si>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</si>
  <si>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</si>
  <si>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</si>
  <si>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</si>
  <si>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</si>
  <si>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</si>
  <si>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</si>
  <si>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</si>
  <si>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</si>
  <si>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</si>
  <si>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</si>
  <si>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</si>
  <si>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</si>
  <si>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</si>
  <si>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</si>
  <si>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</si>
  <si>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</si>
  <si>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</si>
  <si>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</si>
  <si>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</si>
  <si>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</si>
  <si>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</si>
  <si>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</si>
  <si>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</si>
  <si>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</si>
  <si>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</si>
  <si>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</si>
  <si>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</si>
  <si>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</si>
  <si>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</si>
  <si>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</si>
  <si>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</si>
  <si>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</si>
  <si>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</si>
  <si>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</si>
  <si>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</si>
  <si>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</si>
  <si>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</si>
  <si>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</si>
  <si>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</si>
  <si>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</si>
  <si>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</si>
  <si>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</si>
  <si>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</si>
  <si>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</si>
  <si>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</si>
  <si>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</si>
  <si>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</si>
  <si>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</si>
  <si>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</si>
  <si>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</si>
  <si>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</si>
  <si>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</si>
  <si>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</si>
  <si>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</si>
  <si>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</si>
  <si>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</si>
  <si>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</si>
  <si>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</si>
  <si>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</si>
  <si>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</si>
  <si>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</si>
  <si>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</si>
  <si>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</si>
  <si>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</si>
  <si>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</si>
  <si>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</si>
  <si>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</si>
  <si>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</si>
  <si>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</si>
  <si>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</si>
  <si>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</si>
  <si>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</si>
  <si>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</si>
  <si>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</si>
  <si>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</si>
  <si>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</si>
  <si>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</si>
  <si>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</si>
  <si>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</si>
  <si>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</si>
  <si>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</si>
  <si>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</si>
  <si>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</si>
  <si>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</si>
  <si>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</si>
  <si>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</si>
  <si>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</si>
  <si>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</si>
  <si>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</si>
  <si>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</si>
  <si>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</si>
  <si>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</si>
  <si>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</si>
  <si>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</si>
  <si>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</si>
  <si>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</si>
  <si>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</si>
  <si>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</si>
  <si>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</si>
  <si>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</si>
  <si>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</si>
  <si>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</si>
  <si>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</si>
  <si>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</si>
  <si>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</si>
  <si>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</si>
  <si>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</si>
  <si>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</si>
  <si>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</si>
  <si>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</si>
  <si>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</si>
  <si>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</si>
  <si>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</si>
  <si>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</si>
  <si>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</si>
  <si>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</si>
  <si>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</si>
  <si>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</si>
  <si>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</si>
  <si>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</si>
  <si>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</si>
  <si>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</si>
  <si>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</si>
  <si>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</si>
  <si>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</si>
  <si>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</si>
  <si>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</si>
  <si>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</si>
  <si>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</si>
  <si>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</si>
  <si>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</si>
  <si>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</si>
  <si>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</si>
  <si>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</si>
  <si>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</si>
  <si>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</si>
  <si>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</si>
  <si>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</si>
  <si>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</si>
  <si>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</si>
  <si>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</si>
  <si>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</si>
  <si>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</si>
  <si>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</si>
  <si>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</si>
  <si>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</si>
  <si>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</si>
  <si>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</si>
  <si>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</si>
  <si>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</si>
  <si>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</si>
  <si>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</si>
  <si>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</si>
  <si>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</si>
  <si>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</si>
  <si>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</si>
  <si>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</si>
  <si>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</si>
  <si>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</si>
  <si>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</si>
  <si>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</si>
  <si>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</si>
  <si>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</si>
  <si>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</si>
  <si>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</si>
  <si>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</si>
  <si>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</si>
  <si>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</si>
  <si>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</si>
  <si>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</si>
  <si>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</si>
  <si>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</si>
  <si>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</si>
  <si>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</si>
  <si>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</si>
  <si>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</si>
  <si>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</si>
  <si>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</si>
  <si>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</si>
  <si>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</si>
  <si>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</si>
  <si>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</si>
  <si>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</si>
  <si>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</si>
  <si>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</si>
  <si>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</si>
  <si>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</si>
  <si>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</si>
  <si>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</si>
  <si>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</si>
  <si>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</si>
  <si>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</si>
  <si>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</si>
  <si>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</si>
  <si>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</si>
  <si>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</si>
  <si>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</si>
  <si>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</si>
  <si>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</si>
  <si>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</si>
  <si>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</si>
  <si>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</si>
  <si>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</si>
  <si>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</si>
  <si>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</si>
  <si>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</si>
  <si>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</si>
  <si>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</si>
  <si>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</si>
  <si>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</si>
  <si>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</si>
  <si>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</si>
  <si>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</si>
  <si>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</si>
  <si>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</si>
  <si>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</si>
  <si>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</si>
  <si>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</si>
  <si>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</si>
  <si>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</si>
  <si>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</si>
  <si>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</si>
  <si>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</si>
  <si>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</si>
  <si>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</si>
  <si>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</si>
  <si>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</si>
  <si>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</si>
  <si>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</si>
  <si>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</si>
  <si>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</si>
  <si>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</si>
  <si>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</si>
  <si>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</si>
  <si>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</si>
  <si>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</si>
  <si>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</si>
  <si>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</si>
  <si>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</si>
  <si>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</si>
  <si>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</si>
  <si>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</si>
  <si>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</si>
  <si>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</si>
  <si>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</si>
  <si>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</si>
  <si>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</si>
  <si>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</si>
  <si>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</si>
  <si>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</si>
  <si>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</si>
  <si>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</si>
  <si>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</si>
  <si>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</si>
  <si>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</si>
  <si>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</si>
  <si>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</si>
  <si>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</si>
  <si>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</si>
  <si>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</si>
  <si>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</si>
  <si>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</si>
  <si>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</si>
  <si>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</si>
  <si>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</si>
  <si>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</si>
  <si>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</si>
  <si>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</si>
  <si>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</si>
  <si>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</si>
  <si>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</si>
  <si>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</si>
  <si>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</si>
  <si>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</si>
  <si>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</si>
  <si>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</si>
  <si>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</si>
  <si>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</si>
  <si>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</si>
  <si>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</si>
  <si>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</si>
  <si>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</si>
  <si>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</si>
  <si>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</si>
  <si>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</si>
  <si>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</si>
  <si>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</si>
  <si>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</si>
  <si>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</si>
  <si>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</si>
  <si>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</si>
  <si>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</si>
  <si>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</si>
  <si>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</si>
  <si>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</si>
  <si>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</si>
  <si>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</si>
  <si>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</si>
  <si>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</si>
  <si>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</si>
  <si>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</si>
  <si>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</si>
  <si>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</si>
  <si>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</si>
  <si>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</si>
  <si>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</si>
  <si>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</si>
  <si>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</si>
  <si>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</si>
  <si>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</si>
  <si>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</si>
  <si>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</si>
  <si>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</si>
  <si>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</si>
  <si>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</si>
  <si>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</si>
  <si>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</si>
  <si>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</si>
  <si>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</si>
  <si>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</si>
  <si>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</si>
  <si>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</si>
  <si>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</si>
  <si>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</si>
  <si>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</si>
  <si>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</si>
  <si>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</si>
  <si>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</si>
  <si>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</si>
  <si>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</si>
  <si>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</si>
  <si>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</si>
  <si>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</si>
  <si>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</si>
  <si>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</si>
  <si>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</si>
  <si>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</si>
  <si>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</si>
  <si>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</si>
  <si>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</si>
  <si>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</si>
  <si>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</si>
  <si>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</si>
  <si>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</si>
  <si>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</si>
  <si>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</si>
  <si>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</si>
  <si>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</si>
  <si>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</si>
  <si>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</si>
  <si>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</si>
  <si>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</si>
  <si>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</si>
  <si>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</si>
  <si>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</si>
  <si>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</si>
  <si>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</si>
  <si>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</si>
  <si>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</si>
  <si>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</si>
  <si>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</si>
  <si>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</si>
  <si>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</si>
  <si>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</si>
  <si>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</si>
  <si>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</si>
  <si>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</si>
  <si>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</si>
  <si>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</si>
  <si>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</si>
  <si>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</si>
  <si>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</si>
  <si>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</si>
  <si>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</si>
  <si>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</si>
  <si>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</si>
  <si>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</si>
  <si>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</si>
  <si>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</si>
  <si>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</si>
  <si>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</si>
  <si>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</si>
  <si>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</si>
  <si>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</si>
  <si>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</si>
  <si>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</si>
  <si>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</si>
  <si>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</si>
  <si>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</si>
  <si>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</si>
  <si>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</si>
  <si>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</si>
  <si>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</si>
  <si>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</si>
  <si>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</si>
  <si>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</si>
  <si>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</si>
  <si>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</si>
  <si>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</si>
  <si>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</si>
  <si>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</si>
  <si>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</si>
  <si>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</si>
  <si>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</si>
  <si>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</si>
  <si>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</si>
  <si>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</si>
  <si>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</si>
  <si>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</si>
  <si>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</si>
  <si>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</si>
  <si>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</si>
  <si>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</si>
  <si>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</si>
  <si>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</si>
  <si>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</si>
  <si>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</si>
  <si>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</si>
  <si>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</si>
  <si>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</si>
  <si>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</si>
  <si>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</si>
  <si>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</si>
  <si>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</si>
  <si>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</si>
  <si>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</si>
  <si>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</si>
  <si>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</si>
  <si>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</si>
  <si>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</si>
  <si>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</si>
  <si>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</si>
  <si>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</si>
  <si>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</si>
  <si>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</si>
  <si>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</si>
  <si>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</si>
  <si>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</si>
  <si>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</si>
  <si>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</si>
  <si>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</si>
  <si>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</si>
  <si>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</si>
  <si>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</si>
  <si>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</si>
  <si>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</si>
  <si>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</si>
  <si>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</si>
  <si>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</si>
  <si>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</si>
  <si>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</si>
  <si>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</si>
  <si>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</si>
  <si>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</si>
  <si>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</si>
  <si>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</si>
  <si>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</si>
  <si>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</si>
  <si>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</si>
  <si>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</si>
  <si>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</si>
  <si>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</si>
  <si>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</si>
  <si>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</si>
  <si>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</si>
  <si>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</si>
  <si>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</si>
  <si>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</si>
  <si>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</si>
  <si>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</si>
  <si>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</si>
  <si>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</si>
  <si>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</si>
  <si>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</si>
  <si>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</si>
  <si>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</si>
  <si>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</si>
  <si>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</si>
  <si>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</si>
  <si>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</si>
  <si>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</si>
  <si>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</si>
  <si>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</si>
  <si>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</si>
  <si>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</si>
  <si>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</si>
  <si>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</si>
  <si>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</si>
  <si>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</si>
  <si>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</si>
  <si>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</si>
  <si>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</si>
  <si>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</si>
  <si>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</si>
  <si>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</si>
  <si>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</si>
  <si>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</si>
  <si>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</si>
  <si>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</si>
  <si>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</si>
  <si>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</si>
  <si>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</si>
  <si>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</si>
  <si>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</si>
  <si>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</si>
  <si>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</si>
  <si>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</si>
  <si>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</si>
  <si>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</si>
  <si>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</si>
  <si>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</si>
  <si>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</si>
  <si>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</si>
  <si>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</si>
  <si>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</si>
  <si>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</si>
  <si>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</si>
  <si>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</si>
  <si>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</si>
  <si>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</si>
  <si>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</si>
  <si>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</si>
  <si>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</si>
  <si>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</si>
  <si>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</si>
  <si>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</si>
  <si>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</si>
  <si>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</si>
  <si>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</si>
  <si>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</si>
  <si>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</si>
  <si>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</si>
  <si>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</si>
  <si>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</si>
  <si>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</si>
  <si>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</si>
  <si>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</si>
  <si>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</si>
  <si>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</si>
  <si>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</si>
  <si>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</si>
  <si>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</si>
  <si>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</si>
  <si>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</si>
  <si>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</si>
  <si>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</si>
  <si>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</si>
  <si>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</si>
  <si>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</si>
  <si>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</si>
  <si>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</si>
  <si>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</si>
  <si>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</si>
  <si>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</si>
  <si>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</si>
  <si>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</si>
  <si>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</si>
  <si>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</si>
  <si>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</si>
  <si>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</si>
  <si>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</si>
  <si>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</si>
  <si>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</si>
  <si>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</si>
  <si>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</si>
  <si>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</si>
  <si>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</si>
  <si>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</si>
  <si>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</si>
  <si>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</si>
  <si>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</si>
  <si>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</si>
  <si>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</si>
  <si>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</si>
  <si>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</si>
  <si>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</si>
  <si>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</si>
  <si>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</si>
  <si>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</si>
  <si>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</si>
  <si>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</si>
  <si>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</si>
  <si>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</si>
  <si>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</si>
  <si>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</si>
  <si>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</si>
  <si>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</si>
  <si>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</si>
  <si>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</si>
  <si>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</si>
  <si>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</si>
  <si>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</si>
  <si>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</si>
  <si>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</si>
  <si>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</si>
  <si>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</si>
  <si>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</si>
  <si>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</si>
  <si>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</si>
  <si>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</si>
  <si>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</si>
  <si>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</si>
  <si>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</si>
  <si>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</si>
  <si>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</si>
  <si>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</si>
  <si>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</si>
  <si>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</si>
  <si>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</si>
  <si>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</si>
  <si>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</si>
  <si>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</si>
  <si>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</si>
  <si>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</si>
  <si>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</si>
  <si>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</si>
  <si>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</si>
  <si>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</si>
  <si>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</si>
  <si>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</si>
  <si>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</si>
  <si>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</si>
  <si>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</si>
  <si>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</si>
  <si>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</si>
  <si>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</si>
  <si>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</si>
  <si>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</si>
  <si>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</si>
  <si>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</si>
  <si>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</si>
  <si>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</si>
  <si>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</si>
  <si>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</si>
  <si>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</si>
  <si>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</si>
  <si>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</si>
  <si>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</si>
  <si>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</si>
  <si>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</si>
  <si>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</si>
  <si>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</si>
  <si>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</si>
  <si>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</si>
  <si>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</si>
  <si>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</si>
  <si>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</si>
  <si>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</si>
  <si>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</si>
  <si>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</si>
  <si>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</si>
  <si>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</si>
  <si>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</si>
  <si>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</si>
  <si>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</si>
  <si>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</si>
  <si>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</si>
  <si>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</si>
  <si>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</si>
  <si>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</si>
  <si>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</si>
  <si>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</si>
  <si>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</si>
  <si>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</si>
  <si>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</si>
  <si>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</si>
  <si>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</si>
  <si>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</si>
  <si>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</si>
  <si>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</si>
  <si>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</si>
  <si>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</si>
  <si>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</si>
  <si>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</si>
  <si>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</si>
  <si>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</si>
  <si>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</si>
  <si>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</si>
  <si>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</si>
  <si>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</si>
  <si>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</si>
  <si>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</si>
  <si>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</si>
  <si>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</si>
  <si>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</si>
  <si>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</si>
  <si>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</si>
  <si>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</si>
  <si>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</si>
  <si>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</si>
  <si>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</si>
  <si>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</si>
  <si>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</si>
  <si>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</si>
  <si>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</si>
  <si>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</si>
  <si>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</si>
  <si>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</si>
  <si>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</si>
  <si>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</si>
  <si>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</si>
  <si>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</si>
  <si>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</si>
  <si>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</si>
  <si>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</si>
  <si>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</si>
  <si>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</si>
  <si>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</si>
  <si>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</si>
  <si>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</si>
  <si>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</si>
  <si>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</si>
  <si>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</si>
  <si>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</si>
  <si>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</si>
  <si>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</si>
  <si>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</si>
  <si>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</si>
  <si>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</si>
  <si>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</si>
  <si>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</si>
  <si>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</si>
  <si>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</si>
  <si>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</si>
  <si>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</si>
  <si>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</si>
  <si>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</si>
  <si>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</si>
  <si>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</si>
  <si>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</si>
  <si>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</si>
  <si>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</si>
  <si>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</si>
  <si>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</si>
  <si>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</si>
  <si>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</si>
  <si>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</si>
  <si>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</si>
  <si>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</si>
  <si>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</si>
  <si>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</si>
  <si>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</si>
  <si>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</si>
  <si>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</si>
  <si>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</si>
  <si>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</si>
  <si>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</si>
  <si>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</si>
  <si>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</si>
  <si>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</si>
  <si>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</si>
  <si>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</si>
  <si>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</si>
  <si>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</si>
  <si>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</si>
  <si>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</si>
  <si>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</si>
  <si>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</si>
  <si>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</si>
  <si>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</si>
  <si>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</si>
  <si>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</si>
  <si>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</si>
  <si>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</si>
  <si>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</si>
  <si>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</si>
  <si>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</si>
  <si>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</si>
  <si>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</si>
  <si>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</si>
  <si>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</si>
  <si>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</si>
  <si>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</si>
  <si>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</si>
  <si>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</si>
  <si>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</si>
  <si>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</si>
  <si>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</si>
  <si>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</si>
  <si>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</si>
  <si>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</si>
  <si>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</si>
  <si>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</si>
  <si>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</si>
  <si>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</si>
  <si>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</si>
  <si>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</si>
  <si>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</si>
  <si>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</si>
  <si>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</si>
  <si>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</si>
  <si>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</si>
  <si>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</si>
  <si>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</si>
  <si>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</si>
  <si>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</si>
  <si>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</si>
  <si>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</si>
  <si>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</si>
  <si>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</si>
  <si>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</si>
  <si>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</si>
  <si>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</si>
  <si>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</si>
  <si>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</si>
  <si>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</si>
  <si>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</si>
  <si>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</si>
  <si>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</si>
  <si>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</si>
  <si>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</si>
  <si>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</si>
  <si>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</si>
  <si>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</si>
  <si>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</si>
  <si>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</si>
  <si>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</si>
  <si>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</si>
  <si>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</si>
  <si>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</si>
  <si>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</si>
  <si>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</si>
  <si>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</si>
  <si>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</si>
  <si>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</si>
  <si>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</si>
  <si>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</si>
  <si>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</si>
  <si>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</si>
  <si>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</si>
  <si>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</si>
  <si>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</si>
  <si>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</si>
  <si>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</si>
  <si>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</si>
  <si>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</si>
  <si>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</si>
  <si>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</si>
  <si>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</si>
  <si>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</si>
  <si>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</si>
  <si>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</si>
  <si>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</si>
  <si>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</si>
  <si>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</si>
  <si>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</si>
  <si>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</si>
  <si>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</si>
  <si>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</si>
  <si>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</si>
  <si>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</si>
  <si>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</si>
  <si>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</si>
  <si>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</si>
  <si>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</si>
  <si>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</si>
  <si>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</si>
  <si>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</si>
  <si>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</si>
  <si>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</si>
  <si>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</si>
  <si>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</si>
  <si>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</si>
  <si>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</si>
  <si>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</si>
  <si>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</si>
  <si>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</si>
  <si>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</si>
  <si>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</si>
  <si>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</si>
  <si>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</si>
  <si>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</si>
  <si>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</si>
  <si>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</si>
  <si>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</si>
  <si>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</si>
  <si>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</si>
  <si>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</si>
  <si>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</si>
  <si>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</si>
  <si>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</si>
  <si>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</si>
  <si>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</si>
  <si>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</si>
  <si>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</si>
  <si>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</si>
  <si>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</si>
  <si>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</si>
  <si>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</si>
  <si>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</si>
  <si>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</si>
  <si>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</si>
  <si>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</si>
  <si>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</si>
  <si>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</si>
  <si>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</si>
  <si>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</si>
  <si>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</si>
  <si>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</si>
  <si>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</si>
  <si>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</si>
  <si>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</si>
  <si>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</si>
  <si>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</si>
  <si>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</si>
  <si>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</si>
  <si>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</si>
  <si>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</si>
  <si>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</si>
  <si>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</si>
  <si>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</si>
  <si>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</si>
  <si>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</si>
  <si>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</si>
  <si>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</si>
  <si>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</si>
  <si>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</si>
  <si>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</si>
  <si>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</si>
  <si>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</si>
  <si>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</si>
  <si>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</si>
  <si>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</si>
  <si>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</si>
  <si>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</si>
  <si>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</si>
  <si>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</si>
  <si>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</si>
  <si>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</si>
  <si>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</si>
  <si>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</si>
  <si>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</si>
  <si>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</si>
  <si>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</si>
  <si>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</si>
  <si>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</si>
  <si>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</si>
  <si>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</si>
  <si>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</si>
  <si>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</si>
  <si>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</si>
  <si>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</si>
  <si>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</si>
  <si>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</si>
  <si>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</si>
  <si>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</si>
  <si>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</si>
  <si>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</si>
  <si>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</si>
  <si>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</si>
  <si>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</si>
  <si>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</si>
  <si>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</si>
  <si>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</si>
  <si>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</si>
  <si>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</si>
  <si>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</si>
  <si>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</si>
  <si>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</si>
  <si>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</si>
  <si>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</si>
  <si>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</si>
  <si>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</si>
  <si>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</si>
  <si>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</si>
  <si>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</si>
  <si>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</si>
  <si>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</si>
  <si>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</si>
  <si>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</si>
  <si>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</si>
  <si>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</si>
  <si>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</si>
  <si>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</si>
  <si>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</si>
  <si>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</si>
  <si>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</si>
  <si>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</si>
  <si>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</si>
  <si>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</si>
  <si>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</si>
  <si>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</si>
  <si>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</si>
  <si>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</si>
  <si>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</si>
  <si>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</si>
  <si>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</si>
  <si>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</si>
  <si>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</si>
  <si>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</si>
  <si>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</si>
  <si>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</si>
  <si>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</si>
  <si>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</si>
  <si>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</si>
  <si>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</si>
  <si>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</si>
  <si>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</si>
  <si>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</si>
  <si>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</si>
  <si>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</si>
  <si>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</si>
  <si>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</si>
  <si>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</si>
  <si>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</si>
  <si>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</si>
  <si>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</si>
  <si>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</si>
  <si>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</si>
  <si>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</si>
  <si>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</si>
  <si>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</si>
  <si>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</si>
  <si>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</si>
  <si>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</si>
  <si>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</si>
  <si>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</si>
  <si>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</si>
  <si>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</si>
  <si>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</si>
  <si>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</si>
  <si>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</si>
  <si>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</si>
  <si>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</si>
  <si>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</si>
  <si>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</si>
  <si>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</si>
  <si>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</si>
  <si>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</si>
  <si>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</si>
  <si>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</si>
  <si>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</si>
  <si>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</si>
  <si>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</si>
  <si>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</si>
  <si>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</si>
  <si>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</si>
  <si>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</si>
  <si>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</si>
  <si>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</si>
  <si>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</si>
  <si>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</si>
  <si>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</si>
  <si>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</si>
  <si>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</si>
  <si>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</si>
  <si>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</si>
  <si>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</si>
  <si>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</si>
  <si>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</si>
  <si>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</si>
  <si>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</si>
  <si>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</si>
  <si>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</si>
  <si>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</si>
  <si>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</si>
  <si>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</si>
  <si>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</si>
  <si>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</si>
  <si>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</si>
  <si>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</si>
  <si>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</si>
  <si>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</si>
  <si>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</si>
  <si>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</si>
  <si>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</si>
  <si>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</si>
  <si>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</si>
  <si>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</si>
  <si>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</si>
  <si>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</si>
  <si>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</si>
  <si>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</si>
  <si>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</si>
  <si>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</si>
  <si>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</si>
  <si>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</si>
  <si>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</si>
  <si>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</si>
  <si>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</si>
  <si>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</si>
  <si>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</si>
  <si>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</si>
  <si>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</si>
  <si>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</si>
  <si>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</si>
  <si>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</si>
  <si>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</si>
  <si>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</si>
  <si>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</si>
  <si>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</si>
  <si>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</si>
  <si>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</si>
  <si>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</si>
  <si>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</si>
  <si>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</si>
  <si>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</si>
  <si>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</si>
  <si>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</si>
  <si>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</si>
  <si>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</si>
  <si>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</si>
  <si>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</si>
  <si>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</si>
  <si>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</si>
  <si>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</si>
  <si>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</si>
  <si>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</si>
  <si>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</si>
  <si>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</si>
  <si>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</si>
  <si>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</si>
  <si>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</si>
  <si>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</si>
  <si>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</si>
  <si>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</si>
  <si>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</si>
  <si>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</si>
  <si>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</si>
  <si>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</si>
  <si>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</si>
  <si>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</si>
  <si>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</si>
  <si>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</si>
  <si>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</si>
  <si>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</si>
  <si>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</si>
  <si>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</si>
  <si>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</si>
  <si>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</si>
  <si>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</si>
  <si>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</si>
  <si>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</si>
  <si>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</si>
  <si>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</si>
  <si>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</si>
  <si>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</si>
  <si>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</si>
  <si>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</si>
  <si>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</si>
  <si>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</si>
  <si>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</si>
  <si>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</si>
  <si>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</si>
  <si>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</si>
  <si>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</si>
  <si>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</si>
  <si>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</si>
  <si>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</si>
  <si>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</si>
  <si>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</si>
  <si>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</si>
  <si>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</si>
  <si>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</si>
  <si>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</si>
  <si>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</si>
  <si>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</si>
  <si>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</si>
  <si>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</si>
  <si>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</si>
  <si>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</si>
  <si>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</si>
  <si>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</si>
  <si>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</si>
  <si>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</si>
  <si>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</si>
  <si>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</si>
  <si>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</si>
  <si>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</si>
  <si>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</si>
  <si>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</si>
  <si>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</si>
  <si>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</si>
  <si>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</si>
  <si>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</si>
  <si>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</si>
  <si>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</si>
  <si>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</si>
  <si>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</si>
  <si>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</si>
  <si>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</si>
  <si>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</si>
  <si>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</si>
  <si>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</si>
  <si>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</si>
  <si>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</si>
  <si>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</si>
  <si>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</si>
  <si>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</si>
  <si>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</si>
  <si>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</si>
  <si>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</si>
  <si>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</si>
  <si>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</si>
  <si>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</si>
  <si>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</si>
  <si>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</si>
  <si>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</si>
  <si>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</si>
  <si>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</si>
  <si>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</si>
  <si>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</si>
  <si>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</si>
  <si>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</si>
  <si>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</si>
  <si>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</si>
  <si>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</si>
  <si>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</si>
  <si>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</si>
  <si>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</si>
  <si>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</si>
  <si>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</si>
  <si>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</si>
  <si>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</si>
  <si>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</si>
  <si>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</si>
  <si>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</si>
  <si>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</si>
  <si>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</si>
  <si>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</si>
  <si>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</si>
  <si>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</si>
  <si>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</si>
  <si>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</si>
  <si>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</si>
  <si>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</si>
  <si>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</si>
  <si>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</si>
  <si>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</si>
  <si>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</si>
  <si>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</si>
  <si>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</si>
  <si>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</si>
  <si>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</si>
  <si>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</si>
  <si>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</si>
  <si>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</si>
  <si>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</si>
  <si>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</si>
  <si>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</si>
  <si>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</si>
  <si>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</si>
  <si>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</si>
  <si>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</si>
  <si>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</si>
  <si>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</si>
  <si>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</si>
  <si>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</si>
  <si>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</si>
  <si>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</si>
  <si>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</si>
  <si>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</si>
  <si>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</si>
  <si>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</si>
  <si>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</si>
  <si>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</si>
  <si>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</si>
  <si>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</si>
  <si>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</si>
  <si>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</si>
  <si>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</si>
  <si>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</si>
  <si>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</si>
  <si>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</si>
  <si>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</si>
  <si>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</si>
  <si>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</si>
  <si>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</si>
  <si>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</si>
  <si>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</si>
  <si>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</si>
  <si>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</si>
  <si>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</si>
  <si>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</si>
  <si>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</si>
  <si>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</si>
  <si>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</si>
  <si>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</si>
  <si>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</si>
  <si>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</si>
  <si>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</si>
  <si>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</si>
  <si>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</si>
  <si>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</si>
  <si>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</si>
  <si>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</si>
  <si>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</si>
  <si>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</si>
  <si>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</si>
  <si>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</si>
  <si>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</si>
  <si>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</si>
  <si>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</si>
  <si>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</si>
  <si>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</si>
  <si>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</si>
  <si>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</si>
  <si>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</si>
  <si>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</si>
  <si>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</si>
  <si>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</si>
  <si>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</si>
  <si>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</si>
  <si>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</si>
  <si>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</si>
  <si>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</si>
  <si>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</si>
  <si>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</si>
  <si>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</si>
  <si>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</si>
  <si>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</si>
  <si>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</si>
  <si>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</si>
  <si>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</si>
  <si>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</si>
  <si>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</si>
  <si>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</si>
  <si>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</si>
  <si>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</si>
  <si>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</si>
  <si>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</si>
  <si>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</si>
  <si>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</si>
  <si>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</si>
  <si>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</si>
  <si>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</si>
  <si>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</si>
  <si>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</si>
  <si>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</si>
  <si>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</si>
  <si>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</si>
  <si>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</si>
  <si>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</si>
  <si>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</si>
  <si>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</si>
  <si>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</si>
  <si>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</si>
  <si>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</si>
  <si>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</si>
  <si>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</si>
  <si>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</si>
  <si>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</si>
  <si>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</si>
  <si>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</si>
  <si>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</si>
  <si>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</si>
  <si>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</si>
  <si>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</si>
  <si>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</si>
  <si>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</si>
  <si>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</si>
  <si>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</si>
  <si>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</si>
  <si>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</si>
  <si>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</si>
  <si>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</si>
  <si>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</si>
  <si>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</si>
  <si>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</si>
  <si>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</si>
  <si>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</si>
  <si>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</si>
  <si>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</si>
  <si>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</si>
  <si>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</si>
  <si>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</si>
  <si>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</si>
  <si>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</si>
  <si>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</si>
  <si>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</si>
  <si>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</si>
  <si>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</si>
  <si>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</si>
  <si>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</si>
  <si>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</si>
  <si>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</si>
  <si>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</si>
  <si>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</si>
  <si>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</si>
  <si>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</si>
  <si>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</si>
  <si>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</si>
  <si>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</si>
  <si>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</si>
  <si>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</si>
  <si>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</si>
  <si>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</si>
  <si>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</si>
  <si>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</si>
  <si>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</si>
  <si>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</si>
  <si>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</si>
  <si>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</si>
  <si>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</si>
  <si>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</si>
  <si>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</si>
  <si>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</si>
  <si>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</si>
  <si>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</si>
  <si>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</si>
  <si>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</si>
  <si>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</si>
  <si>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</si>
  <si>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</si>
  <si>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</si>
  <si>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</si>
  <si>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</si>
  <si>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</si>
  <si>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</si>
  <si>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</si>
  <si>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</si>
  <si>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</si>
  <si>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</si>
  <si>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</si>
  <si>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</si>
  <si>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</si>
  <si>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</si>
  <si>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</si>
  <si>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</si>
  <si>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</si>
  <si>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</si>
  <si>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</si>
  <si>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</si>
  <si>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</si>
  <si>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</si>
  <si>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</si>
  <si>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</si>
  <si>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</si>
  <si>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</si>
  <si>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</si>
  <si>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</si>
  <si>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</si>
  <si>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</si>
  <si>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</si>
  <si>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</si>
  <si>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</si>
  <si>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</si>
  <si>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</si>
  <si>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</si>
  <si>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</si>
  <si>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</si>
  <si>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</si>
  <si>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</si>
  <si>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</si>
  <si>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</si>
  <si>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</si>
  <si>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</si>
  <si>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</si>
  <si>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</si>
  <si>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</si>
  <si>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</si>
  <si>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</si>
  <si>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</si>
  <si>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</si>
  <si>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</si>
  <si>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</si>
  <si>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</si>
  <si>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</si>
  <si>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</si>
  <si>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</si>
  <si>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</si>
  <si>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</si>
  <si>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</si>
  <si>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</si>
  <si>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</si>
  <si>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</si>
  <si>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</si>
  <si>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</si>
  <si>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</si>
  <si>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</si>
  <si>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</si>
  <si>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</si>
  <si>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</si>
  <si>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</si>
  <si>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</si>
  <si>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</si>
  <si>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</si>
  <si>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</si>
  <si>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</si>
  <si>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</si>
  <si>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</si>
  <si>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</si>
  <si>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</si>
  <si>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</si>
  <si>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</si>
  <si>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</si>
  <si>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</si>
  <si>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</si>
  <si>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</si>
  <si>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</si>
  <si>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</si>
  <si>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</si>
  <si>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</si>
  <si>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</si>
  <si>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</si>
  <si>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</si>
  <si>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</si>
  <si>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</si>
  <si>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</si>
  <si>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</si>
  <si>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</si>
  <si>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</si>
  <si>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</si>
  <si>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</si>
  <si>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</si>
  <si>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</si>
  <si>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</si>
  <si>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</si>
  <si>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</si>
  <si>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</si>
  <si>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</si>
  <si>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</si>
  <si>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</si>
  <si>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</si>
  <si>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</si>
  <si>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</si>
  <si>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</si>
  <si>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</si>
  <si>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</si>
  <si>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</si>
  <si>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</si>
  <si>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</si>
  <si>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</si>
  <si>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</si>
  <si>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</si>
  <si>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</si>
  <si>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</si>
  <si>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</si>
  <si>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</si>
  <si>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</si>
  <si>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</si>
  <si>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</si>
  <si>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</si>
  <si>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</si>
  <si>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</si>
  <si>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</si>
  <si>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</si>
  <si>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</si>
  <si>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</si>
  <si>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</si>
  <si>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</si>
  <si>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</si>
  <si>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</si>
  <si>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</si>
  <si>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</si>
  <si>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</si>
  <si>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</si>
  <si>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</si>
  <si>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</si>
  <si>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</si>
  <si>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</si>
  <si>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</si>
  <si>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</si>
  <si>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</si>
  <si>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</si>
  <si>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</si>
  <si>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</si>
  <si>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</si>
  <si>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</si>
  <si>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</si>
  <si>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</si>
  <si>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</si>
  <si>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</si>
  <si>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</si>
  <si>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</si>
  <si>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</si>
  <si>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</si>
  <si>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</si>
  <si>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</si>
  <si>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</si>
  <si>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</si>
  <si>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</si>
  <si>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</si>
  <si>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</si>
  <si>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</si>
  <si>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</si>
  <si>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</si>
  <si>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</si>
  <si>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</si>
  <si>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</si>
  <si>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</si>
  <si>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</si>
  <si>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</si>
  <si>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</si>
  <si>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</si>
  <si>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</si>
  <si>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</si>
  <si>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</si>
  <si>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</si>
  <si>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</si>
  <si>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</si>
  <si>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</si>
  <si>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</si>
  <si>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</si>
  <si>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</si>
  <si>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</si>
  <si>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</si>
  <si>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</si>
  <si>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</si>
  <si>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</si>
  <si>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</si>
  <si>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</si>
  <si>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</si>
  <si>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</si>
  <si>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</si>
  <si>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</si>
  <si>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</si>
  <si>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</si>
  <si>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</si>
  <si>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</si>
  <si>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</si>
  <si>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</si>
  <si>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</si>
  <si>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</si>
  <si>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</si>
  <si>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</si>
  <si>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</si>
  <si>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</si>
  <si>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</si>
  <si>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</si>
  <si>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</si>
  <si>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</si>
  <si>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</si>
  <si>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</si>
  <si>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</si>
  <si>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</si>
  <si>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</si>
  <si>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</si>
  <si>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</si>
  <si>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</si>
  <si>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</si>
  <si>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</si>
  <si>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</si>
  <si>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</si>
  <si>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</si>
  <si>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</si>
  <si>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</si>
  <si>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</si>
  <si>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</si>
  <si>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</si>
  <si>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</si>
  <si>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</si>
  <si>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</si>
  <si>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</si>
  <si>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</si>
  <si>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</si>
  <si>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</si>
  <si>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</si>
  <si>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</si>
  <si>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</si>
  <si>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</si>
  <si>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</si>
  <si>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</si>
  <si>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</si>
  <si>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</si>
  <si>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</si>
  <si>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</si>
  <si>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</si>
  <si>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</si>
  <si>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</si>
  <si>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</si>
  <si>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</si>
  <si>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</si>
  <si>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</si>
  <si>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</si>
  <si>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</si>
  <si>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</si>
  <si>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</si>
  <si>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</si>
  <si>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</si>
  <si>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</si>
  <si>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</si>
  <si>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</si>
  <si>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</si>
  <si>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</si>
  <si>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</si>
  <si>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</si>
  <si>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</si>
  <si>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</si>
  <si>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</si>
  <si>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</si>
  <si>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</si>
  <si>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</si>
  <si>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</si>
  <si>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</si>
  <si>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</si>
  <si>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</si>
  <si>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</si>
  <si>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</si>
  <si>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</si>
  <si>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</si>
  <si>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</si>
  <si>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</si>
  <si>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</si>
  <si>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</si>
  <si>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</si>
  <si>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</si>
  <si>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</si>
  <si>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</si>
  <si>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</si>
  <si>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</si>
  <si>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</si>
  <si>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</si>
  <si>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</si>
  <si>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</si>
  <si>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</si>
  <si>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</si>
  <si>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</si>
  <si>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</si>
  <si>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</si>
  <si>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</si>
  <si>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</si>
  <si>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</si>
  <si>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</si>
  <si>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</si>
  <si>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</si>
  <si>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</si>
  <si>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</si>
  <si>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</si>
  <si>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</si>
  <si>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</si>
  <si>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</si>
  <si>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</si>
  <si>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</si>
  <si>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</si>
  <si>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</si>
  <si>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</si>
  <si>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</si>
  <si>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</si>
  <si>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</si>
  <si>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</si>
  <si>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</si>
  <si>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</si>
  <si>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</si>
  <si>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</si>
  <si>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</si>
  <si>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</si>
  <si>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</si>
  <si>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</si>
  <si>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</si>
  <si>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</si>
  <si>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</si>
  <si>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</si>
  <si>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</si>
  <si>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</si>
  <si>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</si>
  <si>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</si>
  <si>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</si>
  <si>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</si>
  <si>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</si>
  <si>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</si>
  <si>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</si>
  <si>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</si>
  <si>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</si>
  <si>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</si>
  <si>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</si>
  <si>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</si>
  <si>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</si>
  <si>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</si>
  <si>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</si>
  <si>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</si>
  <si>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</si>
  <si>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</si>
  <si>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</si>
  <si>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</si>
  <si>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</si>
  <si>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</si>
  <si>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</si>
  <si>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</si>
  <si>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</si>
  <si>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</si>
  <si>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</si>
  <si>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</si>
  <si>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</si>
  <si>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</si>
  <si>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</si>
  <si>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</si>
  <si>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</si>
  <si>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</si>
  <si>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</si>
  <si>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</si>
  <si>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</si>
  <si>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</si>
  <si>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</si>
  <si>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</si>
  <si>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</si>
  <si>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</si>
  <si>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</si>
  <si>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</si>
  <si>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</si>
  <si>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</si>
  <si>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</si>
  <si>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</si>
  <si>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</si>
  <si>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</si>
  <si>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</si>
  <si>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</si>
  <si>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</si>
  <si>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</si>
  <si>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</si>
  <si>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</si>
  <si>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</si>
  <si>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</si>
  <si>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</si>
  <si>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</si>
  <si>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</si>
  <si>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</si>
  <si>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</si>
  <si>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</si>
  <si>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</si>
  <si>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</si>
  <si>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</si>
  <si>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</si>
  <si>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</si>
  <si>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</si>
  <si>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</si>
  <si>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</si>
  <si>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</si>
  <si>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</si>
  <si>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</si>
  <si>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</si>
  <si>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</si>
  <si>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</si>
  <si>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</si>
  <si>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</si>
  <si>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</si>
  <si>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</si>
  <si>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</si>
  <si>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</si>
  <si>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</si>
  <si>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</si>
  <si>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</si>
  <si>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</si>
  <si>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</si>
  <si>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</si>
  <si>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</si>
  <si>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</si>
  <si>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</si>
  <si>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</si>
  <si>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</si>
  <si>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</si>
  <si>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</si>
  <si>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</si>
  <si>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</si>
  <si>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</si>
  <si>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</si>
  <si>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</si>
  <si>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</si>
  <si>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</si>
  <si>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</si>
  <si>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</si>
  <si>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</si>
  <si>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</si>
  <si>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</si>
  <si>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</si>
  <si>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</si>
  <si>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</si>
  <si>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</si>
  <si>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</si>
  <si>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</si>
  <si>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</si>
  <si>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</si>
  <si>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</si>
  <si>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</si>
  <si>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</si>
  <si>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</si>
  <si>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</si>
  <si>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</si>
  <si>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</si>
  <si>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</si>
  <si>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</si>
  <si>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</si>
  <si>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</si>
  <si>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</si>
  <si>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</si>
  <si>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</si>
  <si>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</si>
  <si>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</si>
  <si>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</si>
  <si>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</si>
  <si>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</si>
  <si>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</si>
  <si>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</si>
  <si>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</si>
  <si>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</si>
  <si>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</si>
  <si>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</si>
  <si>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</si>
  <si>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</si>
  <si>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</si>
  <si>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</si>
  <si>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</si>
  <si>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</si>
  <si>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</si>
  <si>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</si>
  <si>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</si>
  <si>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</si>
  <si>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</si>
  <si>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</si>
  <si>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</si>
  <si>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</si>
  <si>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</si>
  <si>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</si>
  <si>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</si>
  <si>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</si>
  <si>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</si>
  <si>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</si>
  <si>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</si>
  <si>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</si>
  <si>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</si>
  <si>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</si>
  <si>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</si>
  <si>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</si>
  <si>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</si>
  <si>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</si>
  <si>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</si>
  <si>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</si>
  <si>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</si>
  <si>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</si>
  <si>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</si>
  <si>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</si>
  <si>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</si>
  <si>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</si>
  <si>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</si>
  <si>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</si>
  <si>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</si>
  <si>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</si>
  <si>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</si>
  <si>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</si>
  <si>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</si>
  <si>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</si>
  <si>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</si>
  <si>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</si>
  <si>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</si>
  <si>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</si>
  <si>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</si>
  <si>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</si>
  <si>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</si>
  <si>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</si>
  <si>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</si>
  <si>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</si>
  <si>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</si>
  <si>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</si>
  <si>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</si>
  <si>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</si>
  <si>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</si>
  <si>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</si>
  <si>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</si>
  <si>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</si>
  <si>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</si>
  <si>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</si>
  <si>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</si>
  <si>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</si>
  <si>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</si>
  <si>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</si>
  <si>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</si>
  <si>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</si>
  <si>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</si>
  <si>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</si>
  <si>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</si>
  <si>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</si>
  <si>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</si>
  <si>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</si>
  <si>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</si>
  <si>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</si>
  <si>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</si>
  <si>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</si>
  <si>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</si>
  <si>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</si>
  <si>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</si>
  <si>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</si>
  <si>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</si>
  <si>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</si>
  <si>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</si>
  <si>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</si>
  <si>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</si>
  <si>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</si>
  <si>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</si>
  <si>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</si>
  <si>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</si>
  <si>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</si>
  <si>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</si>
  <si>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</si>
  <si>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</si>
  <si>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</si>
  <si>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</si>
  <si>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</si>
  <si>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</si>
  <si>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</si>
  <si>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</si>
  <si>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</si>
  <si>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</si>
  <si>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</si>
  <si>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</si>
  <si>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</si>
  <si>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</si>
  <si>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</si>
  <si>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</si>
  <si>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</si>
  <si>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</si>
  <si>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</si>
  <si>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</si>
  <si>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</si>
  <si>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</si>
  <si>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</si>
  <si>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</si>
  <si>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</si>
  <si>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</si>
  <si>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</si>
  <si>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</si>
  <si>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</si>
  <si>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</si>
  <si>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</si>
  <si>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</si>
  <si>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</si>
  <si>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</si>
  <si>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</si>
  <si>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</si>
  <si>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</si>
  <si>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</si>
  <si>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</si>
  <si>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</si>
  <si>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</si>
  <si>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</si>
  <si>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</si>
  <si>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</si>
  <si>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</si>
  <si>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</si>
  <si>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</si>
  <si>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</si>
  <si>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</si>
  <si>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</si>
  <si>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</si>
  <si>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</si>
  <si>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</si>
  <si>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</si>
  <si>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</si>
  <si>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</si>
  <si>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</si>
  <si>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</si>
  <si>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</si>
  <si>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</si>
  <si>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</si>
  <si>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</si>
  <si>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</si>
  <si>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</si>
  <si>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</si>
  <si>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</si>
  <si>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</si>
  <si>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</si>
  <si>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</si>
  <si>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</si>
  <si>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</si>
  <si>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</si>
  <si>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</si>
  <si>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</si>
  <si>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</si>
  <si>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</si>
  <si>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</si>
  <si>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</si>
  <si>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</si>
  <si>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</si>
  <si>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</si>
  <si>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</si>
  <si>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</si>
  <si>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</si>
  <si>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</si>
  <si>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</si>
  <si>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</si>
  <si>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</si>
  <si>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</si>
  <si>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</si>
  <si>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</si>
  <si>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</si>
  <si>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</si>
  <si>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</si>
  <si>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</si>
  <si>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</si>
  <si>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</si>
  <si>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</si>
  <si>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</si>
  <si>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</si>
  <si>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</si>
  <si>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</si>
  <si>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</si>
  <si>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</si>
  <si>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</si>
  <si>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</si>
  <si>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</si>
  <si>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</si>
  <si>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</si>
  <si>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</si>
  <si>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</si>
  <si>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</si>
  <si>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</si>
  <si>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</si>
  <si>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</si>
  <si>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</si>
  <si>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</si>
  <si>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</si>
  <si>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</si>
  <si>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</si>
  <si>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</si>
  <si>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</si>
  <si>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</si>
  <si>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</si>
  <si>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</si>
  <si>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</si>
  <si>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</si>
  <si>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</si>
  <si>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</si>
  <si>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</si>
  <si>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</si>
  <si>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</si>
  <si>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</si>
  <si>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</si>
  <si>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</si>
  <si>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</si>
  <si>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</si>
  <si>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</si>
  <si>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</si>
  <si>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</si>
  <si>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</si>
  <si>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</si>
  <si>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</si>
  <si>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</si>
  <si>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</si>
  <si>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</si>
  <si>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</si>
  <si>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</si>
  <si>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</si>
  <si>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</si>
  <si>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</si>
  <si>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</si>
  <si>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</si>
  <si>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</si>
  <si>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</si>
  <si>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</si>
  <si>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</si>
  <si>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</si>
  <si>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</si>
  <si>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</si>
  <si>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</si>
  <si>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</si>
  <si>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</si>
  <si>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</si>
  <si>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</si>
  <si>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</si>
  <si>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</si>
  <si>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</si>
  <si>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</si>
  <si>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</si>
  <si>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</si>
  <si>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</si>
  <si>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</si>
  <si>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</si>
  <si>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</si>
  <si>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</si>
  <si>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</si>
  <si>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</si>
  <si>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</si>
  <si>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</si>
  <si>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</si>
  <si>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</si>
  <si>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</si>
  <si>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</si>
  <si>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</si>
  <si>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</si>
  <si>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</si>
  <si>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</si>
  <si>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</si>
  <si>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</si>
  <si>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</si>
  <si>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</si>
  <si>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</si>
  <si>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</si>
  <si>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</si>
  <si>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</si>
  <si>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</si>
  <si>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</si>
  <si>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</si>
  <si>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</si>
  <si>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</si>
  <si>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</si>
  <si>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</si>
  <si>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</si>
  <si>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</si>
  <si>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</si>
  <si>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</si>
  <si>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</si>
  <si>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</si>
  <si>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</si>
  <si>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</si>
  <si>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</si>
  <si>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</si>
  <si>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</si>
  <si>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</si>
  <si>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</si>
  <si>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</si>
  <si>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</si>
  <si>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</si>
  <si>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</si>
  <si>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</si>
  <si>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</si>
  <si>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</si>
  <si>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</si>
  <si>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</si>
  <si>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</si>
  <si>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</si>
  <si>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</si>
  <si>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</si>
  <si>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</si>
  <si>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</si>
  <si>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</si>
  <si>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</si>
  <si>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</si>
  <si>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</si>
  <si>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</si>
  <si>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</si>
  <si>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</si>
  <si>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</si>
  <si>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</si>
  <si>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</si>
  <si>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</si>
  <si>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</si>
  <si>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</si>
  <si>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</si>
  <si>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</si>
  <si>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</si>
  <si>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</si>
  <si>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</si>
  <si>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</si>
  <si>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</si>
  <si>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</si>
  <si>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</si>
  <si>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</si>
  <si>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</si>
  <si>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</si>
  <si>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</si>
  <si>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</si>
  <si>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</si>
  <si>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</si>
  <si>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</si>
  <si>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</si>
  <si>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</si>
  <si>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</si>
  <si>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</si>
  <si>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</si>
  <si>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</si>
  <si>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</si>
  <si>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</si>
  <si>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</si>
  <si>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</si>
  <si>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</si>
  <si>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</si>
  <si>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</si>
  <si>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</si>
  <si>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</si>
  <si>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</si>
  <si>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</si>
  <si>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</si>
  <si>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</si>
  <si>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</si>
  <si>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</si>
  <si>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</si>
  <si>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</si>
  <si>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</si>
  <si>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</si>
  <si>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</si>
  <si>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</si>
  <si>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</si>
  <si>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</si>
  <si>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</si>
  <si>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</si>
  <si>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</si>
  <si>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</si>
  <si>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</si>
  <si>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</si>
  <si>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</si>
  <si>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</si>
  <si>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</si>
  <si>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</si>
  <si>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</si>
  <si>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</si>
  <si>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</si>
  <si>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</si>
  <si>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</si>
  <si>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</si>
  <si>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</si>
  <si>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</si>
  <si>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</si>
  <si>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</si>
  <si>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</si>
  <si>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</si>
  <si>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</si>
  <si>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</si>
  <si>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</si>
  <si>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</si>
  <si>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</si>
  <si>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</si>
  <si>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</si>
  <si>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</si>
  <si>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</si>
  <si>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</si>
  <si>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</si>
  <si>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</si>
  <si>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</si>
  <si>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</si>
  <si>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</si>
  <si>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</si>
  <si>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</si>
  <si>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</si>
  <si>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</si>
  <si>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</si>
  <si>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</si>
  <si>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</si>
  <si>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</si>
  <si>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</si>
  <si>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</si>
  <si>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</si>
  <si>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</si>
  <si>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</si>
  <si>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</si>
  <si>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</si>
  <si>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</si>
  <si>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</si>
  <si>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</si>
  <si>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</si>
  <si>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</si>
  <si>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</si>
  <si>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</si>
  <si>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</si>
  <si>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</si>
  <si>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</si>
  <si>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</si>
  <si>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</si>
  <si>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</si>
  <si>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</si>
  <si>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</si>
  <si>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</si>
  <si>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</si>
  <si>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</si>
  <si>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</si>
  <si>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</si>
  <si>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</si>
  <si>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</si>
  <si>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</si>
  <si>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</si>
  <si>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</si>
  <si>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</si>
  <si>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</si>
  <si>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</si>
  <si>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</si>
  <si>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</si>
  <si>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</si>
  <si>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</si>
  <si>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</si>
  <si>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</si>
  <si>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</si>
  <si>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</si>
  <si>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</si>
  <si>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</si>
  <si>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</si>
  <si>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</si>
  <si>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</si>
  <si>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</si>
  <si>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</si>
  <si>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</si>
  <si>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</si>
  <si>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</si>
  <si>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</si>
  <si>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</si>
  <si>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</si>
  <si>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</si>
  <si>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</si>
  <si>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</si>
  <si>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</si>
  <si>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</si>
  <si>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</si>
  <si>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</si>
  <si>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</si>
  <si>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</si>
  <si>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</si>
  <si>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</si>
  <si>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</si>
  <si>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</si>
  <si>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</si>
  <si>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</si>
  <si>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</si>
  <si>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</si>
  <si>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</si>
  <si>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</si>
  <si>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</si>
  <si>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</si>
  <si>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</si>
  <si>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</si>
  <si>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</si>
  <si>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</si>
  <si>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</si>
  <si>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</si>
  <si>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</si>
  <si>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</si>
  <si>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</si>
  <si>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</si>
  <si>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</si>
  <si>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</si>
  <si>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</si>
  <si>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</si>
  <si>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</si>
  <si>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</si>
  <si>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</si>
  <si>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</si>
  <si>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</si>
  <si>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</si>
  <si>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</si>
  <si>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</si>
  <si>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</si>
  <si>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</si>
  <si>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</si>
  <si>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</si>
  <si>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</si>
  <si>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</si>
  <si>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</si>
  <si>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</si>
  <si>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</si>
  <si>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</si>
  <si>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</si>
  <si>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</si>
  <si>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</si>
  <si>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</si>
  <si>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</si>
  <si>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</si>
  <si>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</si>
  <si>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</si>
  <si>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</si>
  <si>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</si>
  <si>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</si>
  <si>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</si>
  <si>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</si>
  <si>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</si>
  <si>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</si>
  <si>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</si>
  <si>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</si>
  <si>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</si>
  <si>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</si>
  <si>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</si>
  <si>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</si>
  <si>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</si>
  <si>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</si>
  <si>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</si>
  <si>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</si>
  <si>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</si>
  <si>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</si>
  <si>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</si>
  <si>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</si>
  <si>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</si>
  <si>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</si>
  <si>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</si>
  <si>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</si>
  <si>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</si>
  <si>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</si>
  <si>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</si>
  <si>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</si>
  <si>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</si>
  <si>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</si>
  <si>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</si>
  <si>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</si>
  <si>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</si>
  <si>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</si>
  <si>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</si>
  <si>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</si>
  <si>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</si>
  <si>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</si>
  <si>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</si>
  <si>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</si>
  <si>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</si>
  <si>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</si>
  <si>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</si>
  <si>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</si>
  <si>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</si>
  <si>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</si>
  <si>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</si>
  <si>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</si>
  <si>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</si>
  <si>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</si>
  <si>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</si>
  <si>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</si>
  <si>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</si>
  <si>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</si>
  <si>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</si>
  <si>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</si>
  <si>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</si>
  <si>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</si>
  <si>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</si>
  <si>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</si>
  <si>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</si>
  <si>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</si>
  <si>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</si>
  <si>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</si>
  <si>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</si>
  <si>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</si>
  <si>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</si>
  <si>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</si>
  <si>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</si>
  <si>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</si>
  <si>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</si>
  <si>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</si>
  <si>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</si>
  <si>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</si>
  <si>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</si>
  <si>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</si>
  <si>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</si>
  <si>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</si>
  <si>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</si>
  <si>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</si>
  <si>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</si>
  <si>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</si>
  <si>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</si>
  <si>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</si>
  <si>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</si>
  <si>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</si>
  <si>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</si>
  <si>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</si>
  <si>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</si>
  <si>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</si>
  <si>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</si>
  <si>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</si>
  <si>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</si>
  <si>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</si>
  <si>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</si>
  <si>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</si>
  <si>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</si>
  <si>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</si>
  <si>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</si>
  <si>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</si>
  <si>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</si>
  <si>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</si>
  <si>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</si>
  <si>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</si>
  <si>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</si>
  <si>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</si>
  <si>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</si>
  <si>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</si>
  <si>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</si>
  <si>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</si>
  <si>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</si>
  <si>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</si>
  <si>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</si>
  <si>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</si>
  <si>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</si>
  <si>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</si>
  <si>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</si>
  <si>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</si>
  <si>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</si>
  <si>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</si>
  <si>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</si>
  <si>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</si>
  <si>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</si>
  <si>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</si>
  <si>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</si>
  <si>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</si>
  <si>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</si>
  <si>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</si>
  <si>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</si>
  <si>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</si>
  <si>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</si>
  <si>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</si>
  <si>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</si>
  <si>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</si>
  <si>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</si>
  <si>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</si>
  <si>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</si>
  <si>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</si>
  <si>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</si>
  <si>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</si>
  <si>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</si>
  <si>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</si>
  <si>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</si>
  <si>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</si>
  <si>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</si>
  <si>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</si>
  <si>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</si>
  <si>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</si>
  <si>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</si>
  <si>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</si>
  <si>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</si>
  <si>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</si>
  <si>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</si>
  <si>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</si>
  <si>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</si>
  <si>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</si>
  <si>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</si>
  <si>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</si>
  <si>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</si>
  <si>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</si>
  <si>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</si>
  <si>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</si>
  <si>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</si>
  <si>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</si>
  <si>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</si>
  <si>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</si>
  <si>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</si>
  <si>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</si>
  <si>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</si>
  <si>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</si>
  <si>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</si>
  <si>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</si>
  <si>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</si>
  <si>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</si>
  <si>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</si>
  <si>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</si>
  <si>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</si>
  <si>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</si>
  <si>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</si>
  <si>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</si>
  <si>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</si>
  <si>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</si>
  <si>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</si>
  <si>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</si>
  <si>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</si>
  <si>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</si>
  <si>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</si>
  <si>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</si>
  <si>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</si>
  <si>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</si>
  <si>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</si>
  <si>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</si>
  <si>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</si>
  <si>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</si>
  <si>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</si>
  <si>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</si>
  <si>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</si>
  <si>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</si>
  <si>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</si>
  <si>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</si>
  <si>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</si>
  <si>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</si>
  <si>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</si>
  <si>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</si>
  <si>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</si>
  <si>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</si>
  <si>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</si>
  <si>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</si>
  <si>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</si>
  <si>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</si>
  <si>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</si>
  <si>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</si>
  <si>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</si>
  <si>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</si>
  <si>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</si>
  <si>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</si>
  <si>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</si>
  <si>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</si>
  <si>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</si>
  <si>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</si>
  <si>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</si>
  <si>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</si>
  <si>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</si>
  <si>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</si>
  <si>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</si>
  <si>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</si>
  <si>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</si>
  <si>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</si>
  <si>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</si>
  <si>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</si>
  <si>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</si>
  <si>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</si>
  <si>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</si>
  <si>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</si>
  <si>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</si>
  <si>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</si>
  <si>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</si>
  <si>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</si>
  <si>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</si>
  <si>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</si>
  <si>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</si>
  <si>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</si>
  <si>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</si>
  <si>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</si>
  <si>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</si>
  <si>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</si>
  <si>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</si>
  <si>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</si>
  <si>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</si>
  <si>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</si>
  <si>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</si>
  <si>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</si>
  <si>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</si>
  <si>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</si>
  <si>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</si>
  <si>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</si>
  <si>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</si>
  <si>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</si>
  <si>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</si>
  <si>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</si>
  <si>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</si>
  <si>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</si>
  <si>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</si>
  <si>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</si>
  <si>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</si>
  <si>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</si>
  <si>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</si>
  <si>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</si>
  <si>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</si>
  <si>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</si>
  <si>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</si>
  <si>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</si>
  <si>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</si>
  <si>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</si>
  <si>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</si>
  <si>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</si>
  <si>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</si>
  <si>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</si>
  <si>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</si>
  <si>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</si>
  <si>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</si>
  <si>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</si>
  <si>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</si>
  <si>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</si>
  <si>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</si>
  <si>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</si>
  <si>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</si>
  <si>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</si>
  <si>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</si>
  <si>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</si>
  <si>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</si>
  <si>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</si>
  <si>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</si>
  <si>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</si>
  <si>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</si>
  <si>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</si>
  <si>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</si>
  <si>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</si>
  <si>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</si>
  <si>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</si>
  <si>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</si>
  <si>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</si>
  <si>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</si>
  <si>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</si>
  <si>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</si>
  <si>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</si>
  <si>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</si>
  <si>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</si>
  <si>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</si>
  <si>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</si>
  <si>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</si>
  <si>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</si>
  <si>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</si>
  <si>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</si>
  <si>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</si>
  <si>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</si>
  <si>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</si>
  <si>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</si>
  <si>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</si>
  <si>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</si>
  <si>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</si>
  <si>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</si>
  <si>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</si>
  <si>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</si>
  <si>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</si>
  <si>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</si>
  <si>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</si>
  <si>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</si>
  <si>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</si>
  <si>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</si>
  <si>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</si>
  <si>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</si>
  <si>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</si>
  <si>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</si>
  <si>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</si>
  <si>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</si>
  <si>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</si>
  <si>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</si>
  <si>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</si>
  <si>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</si>
  <si>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</si>
  <si>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</si>
  <si>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</si>
  <si>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</si>
  <si>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</si>
  <si>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</si>
  <si>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</si>
  <si>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</si>
  <si>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</si>
  <si>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</si>
  <si>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</si>
  <si>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</si>
  <si>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</si>
  <si>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</si>
  <si>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</si>
  <si>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</si>
  <si>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</si>
  <si>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</si>
  <si>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</si>
  <si>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</si>
  <si>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</si>
  <si>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</si>
  <si>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</si>
  <si>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</si>
  <si>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</si>
  <si>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</si>
  <si>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</si>
  <si>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</si>
  <si>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</si>
  <si>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</si>
  <si>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</si>
  <si>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</si>
  <si>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</si>
  <si>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</si>
  <si>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</si>
  <si>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</si>
  <si>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</si>
  <si>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</si>
  <si>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</si>
  <si>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</si>
  <si>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</si>
  <si>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</si>
  <si>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</si>
  <si>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</si>
  <si>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</si>
  <si>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</si>
  <si>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</si>
  <si>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</si>
  <si>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</si>
  <si>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</si>
  <si>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</si>
  <si>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</si>
  <si>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</si>
  <si>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</si>
  <si>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</si>
  <si>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</si>
  <si>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</si>
  <si>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</si>
  <si>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</si>
  <si>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</si>
  <si>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</si>
  <si>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</si>
  <si>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</si>
  <si>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</si>
  <si>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</si>
  <si>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</si>
  <si>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</si>
  <si>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</si>
  <si>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</si>
  <si>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</si>
  <si>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</si>
  <si>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</si>
  <si>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</si>
  <si>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</si>
  <si>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</si>
  <si>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</si>
  <si>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</si>
  <si>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</si>
  <si>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</si>
  <si>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</si>
  <si>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</si>
  <si>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</si>
  <si>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</si>
  <si>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</si>
  <si>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</si>
  <si>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</si>
  <si>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</si>
  <si>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</si>
  <si>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</si>
  <si>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</si>
  <si>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</si>
  <si>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</si>
  <si>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</si>
  <si>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</si>
  <si>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</si>
  <si>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</si>
  <si>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</si>
  <si>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</si>
  <si>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</si>
  <si>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</si>
  <si>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</si>
  <si>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</si>
  <si>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</si>
  <si>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</si>
  <si>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</si>
  <si>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</si>
  <si>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</si>
  <si>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</si>
  <si>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</si>
  <si>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</si>
  <si>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</si>
  <si>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</si>
  <si>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</si>
  <si>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</si>
  <si>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</si>
  <si>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</si>
  <si>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</si>
  <si>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</si>
  <si>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</si>
  <si>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</si>
  <si>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</si>
  <si>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</si>
  <si>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</si>
  <si>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</si>
  <si>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</si>
  <si>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</si>
  <si>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</si>
  <si>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</si>
  <si>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</si>
  <si>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</si>
  <si>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</si>
  <si>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</si>
  <si>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</si>
  <si>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</si>
  <si>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</si>
  <si>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</si>
  <si>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</si>
  <si>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</si>
  <si>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</si>
  <si>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</si>
  <si>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</si>
  <si>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</si>
  <si>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</si>
  <si>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</si>
  <si>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</si>
  <si>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</si>
  <si>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</si>
  <si>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</si>
  <si>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</si>
  <si>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</si>
  <si>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</si>
  <si>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</si>
  <si>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</si>
  <si>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</si>
  <si>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</si>
  <si>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</si>
  <si>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</si>
  <si>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</si>
  <si>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</si>
  <si>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</si>
  <si>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</si>
  <si>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</si>
  <si>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</si>
  <si>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</si>
  <si>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</si>
  <si>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</si>
  <si>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</si>
  <si>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</si>
  <si>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</si>
  <si>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</si>
  <si>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</si>
  <si>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</si>
  <si>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</si>
  <si>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</si>
  <si>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</si>
  <si>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</si>
  <si>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</si>
  <si>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</si>
  <si>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</si>
  <si>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</si>
  <si>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</si>
  <si>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</si>
  <si>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</si>
  <si>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</si>
  <si>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</si>
  <si>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</si>
  <si>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</si>
  <si>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</si>
  <si>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</si>
  <si>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</si>
  <si>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</si>
  <si>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</si>
  <si>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</si>
  <si>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</si>
  <si>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</si>
  <si>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</si>
  <si>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</si>
  <si>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</si>
  <si>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</si>
  <si>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</si>
  <si>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</si>
  <si>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</si>
  <si>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</si>
  <si>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</si>
  <si>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</si>
  <si>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</si>
  <si>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</si>
  <si>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</si>
  <si>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</si>
  <si>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</si>
  <si>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</si>
  <si>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</si>
  <si>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</si>
  <si>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</si>
  <si>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</si>
  <si>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</si>
  <si>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</si>
  <si>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</si>
  <si>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</si>
  <si>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</si>
  <si>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</si>
  <si>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</si>
  <si>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</si>
  <si>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</si>
  <si>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</si>
  <si>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</si>
  <si>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</si>
  <si>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</si>
  <si>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</si>
  <si>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</si>
  <si>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</si>
  <si>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</si>
  <si>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</si>
  <si>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</si>
  <si>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</si>
  <si>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</si>
  <si>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</si>
  <si>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</si>
  <si>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</si>
  <si>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</si>
  <si>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</si>
  <si>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</si>
  <si>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</si>
  <si>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</si>
  <si>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</si>
  <si>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</si>
  <si>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</si>
  <si>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</si>
  <si>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</si>
  <si>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</si>
  <si>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</si>
  <si>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</si>
  <si>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</si>
  <si>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</si>
  <si>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</si>
  <si>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</si>
  <si>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</si>
  <si>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</si>
  <si>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</si>
  <si>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</si>
  <si>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</si>
  <si>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</si>
  <si>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</si>
  <si>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</si>
  <si>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</si>
  <si>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</si>
  <si>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</si>
  <si>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</si>
  <si>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</si>
  <si>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</si>
  <si>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</si>
  <si>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</si>
  <si>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</si>
  <si>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</si>
  <si>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</si>
  <si>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</si>
  <si>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</si>
  <si>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</si>
  <si>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</si>
  <si>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</si>
  <si>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</si>
  <si>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</si>
  <si>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</si>
  <si>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</si>
  <si>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</si>
  <si>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</si>
  <si>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</si>
  <si>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</si>
  <si>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</si>
  <si>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</si>
  <si>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</si>
  <si>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</si>
  <si>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</si>
  <si>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</si>
  <si>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</si>
  <si>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</si>
  <si>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</si>
  <si>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</si>
  <si>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</si>
  <si>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</si>
  <si>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</si>
  <si>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</si>
  <si>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</si>
  <si>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</si>
  <si>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</si>
  <si>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</si>
  <si>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</si>
  <si>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</si>
  <si>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</si>
  <si>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</si>
  <si>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</si>
  <si>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</si>
  <si>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</si>
  <si>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</si>
  <si>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</si>
  <si>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</si>
  <si>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</si>
  <si>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</si>
  <si>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</si>
  <si>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</si>
  <si>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</si>
  <si>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</si>
  <si>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</si>
  <si>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</si>
  <si>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</si>
  <si>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</si>
  <si>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</si>
  <si>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</si>
  <si>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</si>
  <si>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</si>
  <si>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</si>
  <si>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</si>
  <si>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</si>
  <si>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</si>
  <si>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</si>
  <si>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</si>
  <si>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</si>
  <si>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</si>
  <si>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</si>
  <si>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</si>
  <si>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</si>
  <si>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</si>
  <si>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</si>
  <si>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</si>
  <si>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</si>
  <si>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</si>
  <si>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</si>
  <si>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</si>
  <si>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</si>
  <si>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</si>
  <si>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</si>
  <si>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</si>
  <si>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</si>
  <si>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</si>
  <si>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</si>
  <si>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</si>
  <si>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</si>
  <si>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</si>
  <si>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</si>
  <si>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</si>
  <si>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</si>
  <si>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</si>
  <si>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</si>
  <si>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</si>
  <si>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</si>
  <si>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</si>
  <si>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</si>
  <si>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</si>
  <si>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</si>
  <si>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</si>
  <si>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</si>
  <si>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</si>
  <si>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</si>
  <si>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</si>
  <si>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</si>
  <si>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</si>
  <si>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</si>
  <si>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</si>
  <si>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</si>
  <si>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</si>
  <si>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</si>
  <si>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</si>
  <si>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</si>
  <si>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</si>
  <si>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</si>
  <si>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</si>
  <si>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</si>
  <si>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</si>
  <si>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</si>
  <si>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</si>
  <si>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</si>
  <si>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</si>
  <si>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</si>
  <si>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</si>
  <si>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</si>
  <si>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</si>
  <si>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</si>
  <si>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</si>
  <si>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</si>
  <si>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</si>
  <si>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</si>
  <si>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</si>
  <si>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</si>
  <si>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</si>
  <si>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</si>
  <si>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</si>
  <si>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</si>
  <si>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</si>
  <si>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</si>
  <si>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</si>
  <si>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</si>
  <si>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</si>
  <si>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</si>
  <si>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</si>
  <si>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</si>
  <si>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</si>
  <si>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</si>
  <si>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</si>
  <si>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</si>
  <si>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</si>
  <si>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</si>
  <si>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</si>
  <si>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</si>
  <si>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</si>
  <si>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</si>
  <si>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</si>
  <si>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</si>
  <si>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</si>
  <si>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</si>
  <si>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</si>
  <si>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</si>
  <si>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</si>
  <si>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</si>
  <si>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</si>
  <si>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</si>
  <si>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</si>
  <si>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</si>
  <si>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</si>
  <si>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</si>
  <si>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</si>
  <si>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</si>
  <si>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</si>
  <si>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</si>
  <si>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</si>
  <si>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</si>
  <si>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</si>
  <si>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</si>
  <si>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</si>
  <si>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</si>
  <si>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</si>
  <si>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</si>
  <si>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</si>
  <si>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</si>
  <si>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</si>
  <si>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</si>
  <si>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</si>
  <si>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</si>
  <si>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</si>
  <si>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</si>
  <si>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</si>
  <si>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</si>
  <si>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</si>
  <si>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</si>
  <si>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</si>
  <si>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</si>
  <si>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</si>
  <si>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</si>
  <si>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</si>
  <si>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</si>
  <si>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</si>
  <si>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</si>
  <si>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</si>
  <si>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</si>
  <si>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</si>
  <si>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</si>
  <si>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</si>
  <si>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</si>
  <si>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</si>
  <si>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</si>
  <si>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</si>
  <si>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</si>
  <si>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</si>
  <si>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</si>
  <si>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</si>
  <si>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</si>
  <si>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</si>
  <si>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</si>
  <si>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</si>
  <si>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</si>
  <si>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</si>
  <si>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</si>
  <si>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</si>
  <si>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</si>
  <si>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</si>
  <si>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</si>
  <si>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</si>
  <si>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</si>
  <si>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</si>
  <si>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</si>
  <si>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</si>
  <si>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</si>
  <si>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</si>
  <si>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</si>
  <si>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</si>
  <si>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</si>
  <si>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</si>
  <si>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</si>
  <si>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</si>
  <si>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</si>
  <si>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</si>
  <si>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</si>
  <si>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</si>
  <si>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</si>
  <si>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</si>
  <si>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</si>
  <si>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</si>
  <si>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</si>
  <si>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</si>
  <si>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</si>
  <si>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</si>
  <si>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</si>
  <si>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</si>
  <si>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</si>
  <si>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</si>
  <si>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</si>
  <si>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</si>
  <si>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</si>
  <si>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</si>
  <si>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</si>
  <si>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</si>
  <si>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</si>
  <si>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</si>
  <si>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</si>
  <si>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</si>
  <si>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</si>
  <si>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</si>
  <si>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</si>
  <si>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</si>
  <si>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</si>
  <si>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</si>
  <si>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</si>
  <si>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</si>
  <si>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</si>
  <si>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</si>
  <si>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</si>
  <si>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</si>
  <si>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</si>
  <si>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</si>
  <si>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</si>
  <si>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</si>
  <si>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</si>
  <si>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</si>
  <si>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</si>
  <si>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</si>
  <si>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</si>
  <si>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</si>
  <si>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</si>
  <si>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</si>
  <si>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</si>
  <si>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</si>
  <si>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</si>
  <si>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</si>
  <si>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</si>
  <si>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</si>
  <si>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</si>
  <si>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</si>
  <si>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</si>
  <si>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</si>
  <si>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</si>
  <si>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</si>
  <si>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</si>
  <si>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</si>
  <si>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</si>
  <si>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</si>
  <si>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</si>
  <si>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</si>
  <si>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</si>
  <si>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</si>
  <si>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</si>
  <si>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</si>
  <si>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</si>
  <si>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</si>
  <si>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</si>
  <si>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</si>
  <si>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</si>
  <si>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</si>
  <si>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</si>
  <si>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</si>
  <si>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</si>
  <si>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</si>
  <si>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</si>
  <si>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</si>
  <si>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</si>
  <si>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</si>
  <si>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</si>
  <si>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</si>
  <si>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</si>
  <si>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</si>
  <si>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</si>
  <si>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</si>
  <si>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</si>
  <si>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</si>
  <si>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</si>
  <si>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</si>
  <si>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</si>
  <si>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</si>
  <si>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</si>
  <si>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</si>
  <si>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</si>
  <si>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</si>
  <si>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</si>
  <si>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</si>
  <si>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</si>
  <si>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</si>
  <si>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</si>
  <si>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</si>
  <si>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</si>
  <si>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</si>
  <si>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</si>
  <si>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</si>
  <si>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</si>
  <si>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</si>
  <si>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</si>
  <si>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</si>
  <si>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</si>
  <si>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</si>
  <si>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</si>
  <si>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</si>
  <si>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</si>
  <si>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</si>
  <si>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</si>
  <si>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</si>
  <si>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</si>
  <si>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</si>
  <si>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</si>
  <si>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</si>
  <si>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</si>
  <si>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</si>
  <si>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</si>
  <si>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</si>
  <si>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</si>
  <si>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</si>
  <si>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</si>
  <si>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</si>
  <si>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</si>
  <si>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</si>
  <si>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</si>
  <si>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</si>
  <si>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</si>
  <si>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</si>
  <si>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</si>
  <si>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</si>
  <si>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</si>
  <si>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</si>
  <si>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</si>
  <si>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</si>
  <si>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</si>
  <si>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</si>
  <si>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</si>
  <si>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</si>
  <si>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</si>
  <si>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</si>
  <si>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</si>
  <si>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</si>
  <si>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</si>
  <si>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</si>
  <si>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</si>
  <si>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</si>
  <si>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</si>
  <si>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</si>
  <si>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</si>
  <si>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</si>
  <si>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</si>
  <si>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</si>
  <si>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</si>
  <si>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</si>
  <si>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</si>
  <si>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</si>
  <si>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</si>
  <si>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</si>
  <si>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</si>
  <si>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</si>
  <si>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</si>
  <si>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</si>
  <si>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</si>
  <si>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</si>
  <si>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</si>
  <si>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</si>
  <si>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</si>
  <si>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</si>
  <si>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</si>
  <si>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</si>
  <si>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</si>
  <si>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</si>
  <si>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</si>
  <si>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</si>
  <si>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</si>
  <si>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</si>
  <si>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</si>
  <si>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</si>
  <si>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</si>
  <si>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</si>
  <si>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</si>
  <si>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</si>
  <si>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</si>
  <si>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</si>
  <si>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</si>
  <si>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</si>
  <si>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</si>
  <si>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</si>
  <si>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</si>
  <si>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</si>
  <si>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</si>
  <si>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</si>
  <si>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</si>
  <si>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</si>
  <si>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</si>
  <si>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</si>
  <si>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</si>
  <si>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</si>
  <si>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</si>
  <si>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</si>
  <si>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</si>
  <si>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</si>
  <si>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</si>
  <si>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</si>
  <si>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</si>
  <si>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</si>
  <si>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</si>
  <si>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</si>
  <si>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</si>
  <si>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</si>
  <si>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</si>
  <si>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</si>
  <si>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</si>
  <si>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</si>
  <si>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</si>
  <si>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</si>
  <si>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</si>
  <si>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</si>
  <si>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</si>
  <si>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</si>
  <si>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</si>
  <si>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</si>
  <si>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</si>
  <si>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</si>
  <si>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</si>
  <si>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</si>
  <si>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</si>
  <si>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</si>
  <si>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</si>
  <si>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</si>
  <si>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</si>
  <si>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</si>
  <si>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</si>
  <si>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</si>
  <si>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</si>
  <si>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</si>
  <si>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</si>
  <si>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</si>
  <si>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</si>
  <si>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</si>
  <si>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</si>
  <si>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</si>
  <si>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</si>
  <si>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</si>
  <si>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</si>
  <si>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</si>
  <si>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</si>
  <si>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</si>
  <si>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</si>
  <si>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</si>
  <si>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</si>
  <si>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</si>
  <si>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</si>
  <si>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</si>
  <si>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</si>
  <si>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</si>
  <si>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</si>
  <si>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</si>
  <si>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</si>
  <si>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</si>
  <si>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</si>
  <si>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</si>
  <si>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</si>
  <si>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</si>
  <si>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</si>
  <si>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</si>
  <si>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</si>
  <si>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</si>
  <si>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</si>
  <si>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</si>
  <si>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</si>
  <si>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</si>
  <si>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</si>
  <si>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</si>
  <si>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</si>
  <si>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</si>
  <si>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</si>
  <si>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</si>
  <si>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</si>
  <si>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</si>
  <si>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</si>
  <si>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</si>
  <si>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</si>
  <si>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</si>
  <si>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</si>
  <si>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</si>
  <si>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</si>
  <si>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</si>
  <si>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</si>
  <si>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</si>
  <si>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</si>
  <si>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</si>
  <si>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</si>
  <si>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</si>
  <si>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</si>
  <si>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</si>
  <si>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</si>
  <si>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</si>
  <si>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</si>
  <si>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</si>
  <si>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</si>
  <si>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</si>
  <si>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</si>
  <si>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</si>
  <si>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</si>
  <si>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</si>
  <si>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</si>
  <si>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</si>
  <si>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</si>
  <si>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</si>
  <si>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</si>
  <si>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</si>
  <si>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</si>
  <si>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</si>
  <si>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</si>
  <si>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</si>
  <si>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</si>
  <si>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</si>
  <si>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</si>
  <si>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</si>
  <si>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</si>
  <si>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</si>
  <si>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</si>
  <si>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</si>
  <si>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</si>
  <si>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</si>
  <si>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</si>
  <si>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</si>
  <si>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</si>
  <si>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</si>
  <si>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</si>
  <si>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</si>
  <si>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</si>
  <si>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</si>
  <si>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</si>
  <si>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</si>
  <si>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</si>
  <si>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</si>
  <si>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</si>
  <si>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</si>
  <si>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</si>
  <si>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</si>
  <si>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</si>
  <si>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</si>
  <si>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</si>
  <si>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</si>
  <si>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</si>
  <si>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</si>
  <si>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</si>
  <si>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</si>
  <si>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</si>
  <si>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</si>
  <si>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</si>
  <si>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</si>
  <si>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</si>
  <si>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</si>
  <si>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</si>
  <si>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</si>
  <si>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</si>
  <si>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</si>
  <si>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</si>
  <si>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</si>
  <si>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</si>
  <si>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</si>
  <si>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</si>
  <si>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</si>
  <si>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</si>
  <si>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</si>
  <si>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</si>
  <si>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</si>
  <si>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</si>
  <si>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</si>
  <si>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</si>
  <si>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</si>
  <si>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</si>
  <si>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</si>
  <si>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</si>
  <si>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</si>
  <si>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</si>
  <si>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</si>
  <si>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</si>
  <si>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</si>
  <si>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</si>
  <si>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</si>
  <si>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</si>
  <si>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</si>
  <si>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</si>
  <si>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</si>
  <si>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</si>
  <si>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</si>
  <si>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</si>
  <si>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</si>
  <si>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</si>
  <si>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</si>
  <si>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</si>
  <si>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</si>
  <si>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</si>
  <si>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</si>
  <si>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</si>
  <si>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</si>
  <si>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</si>
  <si>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</si>
  <si>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</si>
  <si>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</si>
  <si>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</si>
  <si>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</si>
  <si>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</si>
  <si>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</si>
  <si>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</si>
  <si>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</si>
  <si>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</si>
  <si>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</si>
  <si>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</si>
  <si>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</si>
  <si>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</si>
  <si>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</si>
  <si>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</si>
  <si>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</si>
  <si>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</si>
  <si>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</si>
  <si>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</si>
  <si>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</si>
  <si>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</si>
  <si>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</si>
  <si>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</si>
  <si>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</si>
  <si>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</si>
  <si>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</si>
  <si>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</si>
  <si>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</si>
  <si>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</si>
  <si>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</si>
  <si>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</si>
  <si>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</si>
  <si>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</si>
  <si>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</si>
  <si>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</si>
  <si>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</si>
  <si>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</si>
  <si>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</si>
  <si>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</si>
  <si>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</si>
  <si>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</si>
  <si>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</si>
  <si>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</si>
  <si>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</si>
  <si>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</si>
  <si>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</si>
  <si>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</si>
  <si>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</si>
  <si>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</si>
  <si>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</si>
  <si>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</si>
  <si>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</si>
  <si>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</si>
  <si>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</si>
  <si>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</si>
  <si>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</si>
  <si>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</si>
  <si>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</si>
  <si>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</si>
  <si>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</si>
  <si>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</si>
  <si>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</si>
  <si>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</si>
  <si>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</si>
  <si>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</si>
  <si>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</si>
  <si>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</si>
  <si>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</si>
  <si>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</si>
  <si>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</si>
  <si>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</si>
  <si>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</si>
  <si>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</si>
  <si>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</si>
  <si>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</si>
  <si>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</si>
  <si>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</si>
  <si>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</si>
  <si>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</si>
  <si>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</si>
  <si>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</si>
  <si>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</si>
  <si>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</si>
  <si>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</si>
  <si>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</si>
  <si>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</si>
  <si>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</si>
  <si>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</si>
  <si>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</si>
  <si>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</si>
  <si>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</si>
  <si>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</si>
  <si>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</si>
  <si>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</si>
  <si>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</si>
  <si>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</si>
  <si>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</si>
  <si>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</si>
  <si>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</si>
  <si>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</si>
  <si>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</si>
  <si>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</si>
  <si>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</si>
  <si>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</si>
  <si>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</si>
  <si>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</si>
  <si>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</si>
  <si>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</si>
  <si>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</si>
  <si>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</si>
  <si>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</si>
  <si>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</si>
  <si>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</si>
  <si>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</si>
  <si>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</si>
  <si>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</si>
  <si>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</si>
  <si>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</si>
  <si>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</si>
  <si>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</si>
  <si>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</si>
  <si>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</si>
  <si>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</si>
  <si>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</si>
  <si>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</si>
  <si>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</si>
  <si>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</si>
  <si>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</si>
  <si>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</si>
  <si>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</si>
  <si>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</si>
  <si>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</si>
  <si>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</si>
  <si>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</si>
  <si>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</si>
  <si>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</si>
  <si>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</si>
  <si>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</si>
  <si>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</si>
  <si>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</si>
  <si>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</si>
  <si>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</si>
  <si>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</si>
  <si>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</si>
  <si>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</si>
  <si>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</si>
  <si>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</si>
  <si>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</si>
  <si>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</si>
  <si>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</si>
  <si>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</si>
  <si>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</si>
  <si>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</si>
  <si>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</si>
  <si>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</si>
  <si>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</si>
  <si>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</si>
  <si>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</si>
  <si>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</si>
  <si>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</si>
  <si>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</si>
  <si>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</si>
  <si>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</si>
  <si>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</si>
  <si>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</si>
  <si>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</si>
  <si>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</si>
  <si>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</si>
  <si>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</si>
  <si>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</si>
  <si>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</si>
  <si>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</si>
  <si>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</si>
  <si>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</si>
  <si>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</si>
  <si>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</si>
  <si>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</si>
  <si>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</si>
  <si>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</si>
  <si>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</si>
  <si>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</si>
  <si>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</si>
  <si>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</si>
  <si>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</si>
  <si>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</si>
  <si>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</si>
  <si>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</si>
  <si>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</si>
  <si>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</si>
  <si>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</si>
  <si>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</si>
  <si>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</si>
  <si>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</si>
  <si>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</si>
  <si>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</si>
  <si>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</si>
  <si>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</si>
  <si>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</si>
  <si>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</si>
  <si>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</si>
  <si>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</si>
  <si>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</si>
  <si>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</si>
  <si>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</si>
  <si>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</si>
  <si>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</si>
  <si>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</si>
  <si>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</si>
  <si>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</si>
  <si>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</si>
  <si>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</si>
  <si>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</si>
  <si>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</si>
  <si>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</si>
  <si>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</si>
  <si>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</si>
  <si>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</si>
  <si>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</si>
  <si>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</si>
  <si>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</si>
  <si>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</si>
  <si>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</si>
  <si>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</si>
  <si>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</si>
  <si>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</si>
  <si>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</si>
  <si>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</si>
  <si>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</si>
  <si>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</si>
  <si>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</si>
  <si>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</si>
  <si>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</si>
  <si>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</si>
  <si>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</si>
  <si>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</si>
  <si>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</si>
  <si>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</si>
  <si>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</si>
  <si>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</si>
  <si>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</si>
  <si>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</si>
  <si>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</si>
  <si>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</si>
  <si>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</si>
  <si>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</si>
  <si>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</si>
  <si>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</si>
  <si>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</si>
  <si>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</si>
  <si>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</si>
  <si>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</si>
  <si>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</si>
  <si>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</si>
  <si>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</si>
  <si>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</si>
  <si>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</si>
  <si>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</si>
  <si>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</si>
  <si>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</si>
  <si>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</si>
  <si>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</si>
  <si>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</si>
  <si>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</si>
  <si>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</si>
  <si>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</si>
  <si>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</si>
  <si>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</si>
  <si>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</si>
  <si>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</si>
  <si>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</si>
  <si>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</si>
  <si>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</si>
  <si>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</si>
  <si>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</si>
  <si>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</si>
  <si>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</si>
  <si>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</si>
  <si>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</si>
  <si>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</si>
  <si>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</si>
  <si>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</si>
  <si>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</si>
  <si>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</si>
  <si>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</si>
  <si>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</si>
  <si>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</si>
  <si>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</si>
  <si>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</si>
  <si>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</si>
  <si>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</si>
  <si>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</si>
  <si>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</si>
  <si>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</si>
  <si>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</si>
  <si>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</si>
  <si>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</si>
  <si>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</si>
  <si>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</si>
  <si>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</si>
  <si>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</si>
  <si>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</si>
  <si>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</si>
  <si>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</si>
  <si>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</si>
  <si>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</si>
  <si>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</si>
  <si>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</si>
  <si>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</si>
  <si>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</si>
  <si>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</si>
  <si>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</si>
  <si>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</si>
  <si>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</si>
  <si>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</si>
  <si>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</si>
  <si>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</si>
  <si>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</si>
  <si>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</si>
  <si>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</si>
  <si>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</si>
  <si>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</si>
  <si>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</si>
  <si>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</si>
  <si>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</si>
  <si>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</si>
  <si>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</si>
  <si>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</si>
  <si>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</si>
  <si>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</si>
  <si>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</si>
  <si>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</si>
  <si>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</si>
  <si>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</si>
  <si>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</si>
  <si>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</si>
  <si>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</si>
  <si>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</si>
  <si>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</si>
  <si>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</si>
  <si>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</si>
  <si>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</si>
  <si>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</si>
  <si>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</si>
  <si>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</si>
  <si>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</si>
  <si>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</si>
  <si>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</si>
  <si>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</si>
  <si>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</si>
  <si>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</si>
  <si>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</si>
  <si>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</si>
  <si>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</si>
  <si>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</si>
  <si>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</si>
  <si>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</si>
  <si>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</si>
  <si>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</si>
  <si>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</si>
  <si>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</si>
  <si>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</si>
  <si>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</si>
  <si>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</si>
  <si>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</si>
  <si>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</si>
  <si>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</si>
  <si>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</si>
  <si>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</si>
  <si>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</si>
  <si>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</si>
  <si>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</si>
  <si>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</si>
  <si>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</si>
  <si>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</si>
  <si>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</si>
  <si>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</si>
  <si>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</si>
  <si>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</si>
  <si>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</si>
  <si>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</si>
  <si>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</si>
  <si>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</si>
  <si>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</si>
  <si>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</si>
  <si>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</si>
  <si>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</si>
  <si>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</si>
  <si>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</si>
  <si>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</si>
  <si>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</si>
  <si>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</si>
  <si>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</si>
  <si>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</si>
  <si>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</si>
  <si>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</si>
  <si>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</si>
  <si>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</si>
  <si>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</si>
  <si>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</si>
  <si>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</si>
  <si>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</si>
  <si>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</si>
  <si>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</si>
  <si>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</si>
  <si>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</si>
  <si>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</si>
  <si>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</si>
  <si>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</si>
  <si>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</si>
  <si>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</si>
  <si>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</si>
  <si>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</si>
  <si>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</si>
  <si>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</si>
  <si>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</si>
  <si>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</si>
  <si>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</si>
  <si>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</si>
  <si>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</si>
  <si>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</si>
  <si>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</si>
  <si>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</si>
  <si>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</si>
  <si>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</si>
  <si>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</si>
  <si>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</si>
  <si>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</si>
  <si>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</si>
  <si>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</si>
  <si>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</si>
  <si>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</si>
  <si>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</si>
  <si>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</si>
  <si>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</si>
  <si>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</si>
  <si>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</si>
  <si>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</si>
  <si>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</si>
  <si>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</si>
  <si>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</si>
  <si>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</si>
  <si>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</si>
  <si>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</si>
  <si>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</si>
  <si>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</si>
  <si>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</si>
  <si>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</si>
  <si>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</si>
  <si>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</si>
  <si>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</si>
  <si>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</si>
  <si>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</si>
  <si>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</si>
  <si>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</si>
  <si>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</si>
  <si>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</si>
  <si>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</si>
  <si>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</si>
  <si>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</si>
  <si>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</si>
  <si>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</si>
  <si>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</si>
  <si>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</si>
  <si>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</si>
  <si>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</si>
  <si>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</si>
  <si>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</si>
  <si>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</si>
  <si>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</si>
  <si>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</si>
  <si>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</si>
  <si>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</si>
  <si>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</si>
  <si>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</si>
  <si>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</si>
  <si>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</si>
  <si>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</si>
  <si>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</si>
  <si>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</si>
  <si>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</si>
  <si>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</si>
  <si>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</si>
  <si>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</si>
  <si>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</si>
  <si>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</si>
  <si>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</si>
  <si>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</si>
  <si>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</si>
  <si>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</si>
  <si>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</si>
  <si>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</si>
  <si>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</si>
  <si>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</si>
  <si>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</si>
  <si>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</si>
  <si>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</si>
  <si>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</si>
  <si>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</si>
  <si>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</si>
  <si>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</si>
  <si>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</si>
  <si>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</si>
  <si>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</si>
  <si>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</si>
  <si>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</si>
  <si>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</si>
  <si>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</si>
  <si>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</si>
  <si>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</si>
  <si>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</si>
  <si>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</si>
  <si>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</si>
  <si>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</si>
  <si>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</si>
  <si>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</si>
  <si>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</si>
  <si>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</si>
  <si>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</si>
  <si>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</si>
  <si>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</si>
  <si>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</si>
  <si>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</si>
  <si>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</si>
  <si>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</si>
  <si>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</si>
  <si>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</si>
  <si>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</si>
  <si>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</si>
  <si>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</si>
  <si>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</si>
  <si>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</si>
  <si>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</si>
  <si>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</si>
  <si>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</si>
  <si>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</si>
  <si>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</si>
  <si>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</si>
  <si>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</si>
  <si>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</si>
  <si>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</si>
  <si>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</si>
  <si>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</si>
  <si>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</si>
  <si>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</si>
  <si>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</si>
  <si>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</si>
  <si>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</si>
  <si>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</si>
  <si>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</si>
  <si>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</si>
  <si>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</si>
  <si>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</si>
  <si>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</si>
  <si>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</si>
  <si>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</si>
  <si>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</si>
  <si>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</si>
  <si>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</si>
  <si>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</si>
  <si>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</si>
  <si>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</si>
  <si>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</si>
  <si>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</si>
  <si>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</si>
  <si>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</si>
  <si>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</si>
  <si>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</si>
  <si>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</si>
  <si>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</si>
  <si>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</si>
  <si>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</si>
  <si>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</si>
  <si>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</si>
  <si>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</si>
  <si>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</si>
  <si>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</si>
  <si>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</si>
  <si>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</si>
  <si>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</si>
  <si>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</si>
  <si>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</si>
  <si>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</si>
  <si>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</si>
  <si>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</si>
  <si>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</si>
  <si>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</si>
  <si>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</si>
  <si>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</si>
  <si>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</si>
  <si>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</si>
  <si>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</si>
  <si>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</si>
  <si>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</si>
  <si>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</si>
  <si>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</si>
  <si>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</si>
  <si>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</si>
  <si>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</si>
  <si>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</si>
  <si>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</si>
  <si>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</si>
  <si>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</si>
  <si>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</si>
  <si>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</si>
  <si>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</si>
  <si>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</si>
  <si>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</si>
  <si>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</si>
  <si>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</si>
  <si>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</si>
  <si>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</si>
  <si>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</si>
  <si>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</si>
  <si>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</si>
  <si>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</si>
  <si>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</si>
  <si>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</si>
  <si>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</si>
  <si>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</si>
  <si>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</si>
  <si>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</si>
  <si>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</si>
  <si>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</si>
  <si>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</si>
  <si>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</si>
  <si>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</si>
  <si>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</si>
  <si>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</si>
  <si>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</si>
  <si>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</si>
  <si>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</si>
  <si>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</si>
  <si>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</si>
  <si>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</si>
  <si>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</si>
  <si>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</si>
  <si>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</si>
  <si>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</si>
  <si>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</si>
  <si>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</si>
  <si>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</si>
  <si>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</si>
  <si>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</si>
  <si>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</si>
  <si>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</si>
  <si>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</si>
  <si>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</si>
  <si>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</si>
  <si>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</si>
  <si>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</si>
  <si>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</si>
  <si>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</si>
  <si>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</si>
  <si>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</si>
  <si>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</si>
  <si>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</si>
  <si>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</si>
  <si>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</si>
  <si>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</si>
  <si>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</si>
  <si>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</si>
  <si>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</si>
  <si>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</si>
  <si>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</si>
  <si>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</si>
  <si>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</si>
  <si>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</si>
  <si>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</si>
  <si>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</si>
  <si>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</si>
  <si>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</si>
  <si>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</si>
  <si>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</si>
  <si>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</si>
  <si>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</si>
  <si>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</si>
  <si>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</si>
  <si>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</si>
  <si>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</si>
  <si>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</si>
  <si>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</si>
  <si>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</si>
  <si>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</si>
  <si>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</si>
  <si>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</si>
  <si>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</si>
  <si>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</si>
  <si>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</si>
  <si>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</si>
  <si>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</si>
  <si>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</si>
  <si>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</si>
  <si>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</si>
  <si>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</si>
  <si>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</si>
  <si>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</si>
  <si>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</si>
  <si>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</si>
  <si>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</si>
  <si>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</si>
  <si>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</si>
  <si>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</si>
  <si>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</si>
  <si>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</si>
  <si>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</si>
  <si>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</si>
  <si>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</si>
  <si>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</si>
  <si>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</si>
  <si>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</si>
  <si>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</si>
  <si>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</si>
  <si>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</si>
  <si>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</si>
  <si>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</si>
  <si>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</si>
  <si>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</si>
  <si>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</si>
  <si>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</si>
  <si>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</si>
  <si>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</si>
  <si>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</si>
  <si>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</si>
  <si>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</si>
  <si>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</si>
  <si>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</si>
  <si>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</si>
  <si>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</si>
  <si>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</si>
  <si>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</si>
  <si>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</si>
  <si>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</si>
  <si>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</si>
  <si>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</si>
  <si>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</si>
  <si>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</si>
  <si>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</si>
  <si>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</si>
  <si>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</si>
  <si>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</si>
  <si>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</si>
  <si>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</si>
  <si>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</si>
  <si>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</si>
  <si>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</si>
  <si>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</si>
  <si>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</si>
  <si>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</si>
  <si>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</si>
  <si>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</si>
  <si>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</si>
  <si>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</si>
  <si>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</si>
  <si>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</si>
  <si>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</si>
  <si>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</si>
  <si>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</si>
  <si>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</si>
  <si>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</si>
  <si>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</si>
  <si>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</si>
  <si>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</si>
  <si>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</si>
  <si>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</si>
  <si>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</si>
  <si>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</si>
  <si>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</si>
  <si>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</si>
  <si>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</si>
  <si>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</si>
  <si>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</si>
  <si>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</si>
  <si>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</si>
  <si>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</si>
  <si>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</si>
  <si>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</si>
  <si>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</si>
  <si>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</si>
  <si>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</si>
  <si>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</si>
  <si>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</si>
  <si>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</si>
  <si>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</si>
  <si>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</si>
  <si>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</si>
  <si>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</si>
  <si>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</si>
  <si>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</si>
  <si>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</si>
  <si>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</si>
  <si>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</si>
  <si>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</si>
  <si>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</si>
  <si>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</si>
  <si>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</si>
  <si>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</si>
  <si>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</si>
  <si>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</si>
  <si>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</si>
  <si>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</si>
  <si>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</si>
  <si>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</si>
  <si>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</si>
  <si>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</si>
  <si>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</si>
  <si>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</si>
  <si>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</si>
  <si>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</si>
  <si>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</si>
  <si>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</si>
  <si>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</si>
  <si>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</si>
  <si>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</si>
  <si>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</si>
  <si>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</si>
  <si>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</si>
  <si>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</si>
  <si>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</si>
  <si>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</si>
  <si>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</si>
  <si>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</si>
  <si>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</si>
  <si>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</si>
  <si>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</si>
  <si>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</si>
  <si>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</si>
  <si>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</si>
  <si>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</si>
  <si>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</si>
  <si>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</si>
  <si>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</si>
  <si>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</si>
  <si>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</si>
  <si>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</si>
  <si>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</si>
  <si>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</si>
  <si>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</si>
  <si>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</si>
  <si>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</si>
  <si>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</si>
  <si>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</si>
  <si>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</si>
  <si>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</si>
  <si>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</si>
  <si>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</si>
  <si>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</si>
  <si>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</si>
  <si>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</si>
  <si>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</si>
  <si>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</si>
  <si>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</si>
  <si>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</si>
  <si>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</si>
  <si>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</si>
  <si>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</si>
  <si>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</si>
  <si>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</si>
  <si>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</si>
  <si>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</si>
  <si>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</si>
  <si>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</si>
  <si>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</si>
  <si>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</si>
  <si>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</si>
  <si>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</si>
  <si>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</si>
  <si>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</si>
  <si>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</si>
  <si>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</si>
  <si>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</si>
  <si>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</si>
  <si>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</si>
  <si>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</si>
  <si>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</si>
  <si>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</si>
  <si>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</si>
  <si>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</si>
  <si>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</si>
  <si>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</si>
  <si>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</si>
  <si>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</si>
  <si>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</si>
  <si>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</si>
  <si>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</si>
  <si>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</si>
  <si>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</si>
  <si>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</si>
  <si>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</si>
  <si>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</si>
  <si>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</si>
  <si>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</si>
  <si>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</si>
  <si>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</si>
  <si>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</si>
  <si>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</si>
  <si>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</si>
  <si>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</si>
  <si>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</si>
  <si>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</si>
  <si>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</si>
  <si>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</si>
  <si>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</si>
  <si>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</si>
  <si>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</si>
  <si>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</si>
  <si>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</si>
  <si>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</si>
  <si>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</si>
  <si>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</si>
  <si>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</si>
  <si>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</si>
  <si>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</si>
  <si>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</si>
  <si>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</si>
  <si>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</si>
  <si>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</si>
  <si>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</si>
  <si>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</si>
  <si>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</si>
  <si>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</si>
  <si>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</si>
  <si>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</si>
  <si>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</si>
  <si>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</si>
  <si>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</si>
  <si>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</si>
  <si>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</si>
  <si>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</si>
  <si>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</si>
  <si>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</si>
  <si>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</si>
  <si>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</si>
  <si>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</si>
  <si>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</si>
  <si>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</si>
  <si>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</si>
  <si>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</si>
  <si>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</si>
  <si>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</si>
  <si>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</si>
  <si>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</si>
  <si>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</si>
  <si>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</si>
  <si>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</si>
  <si>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</si>
  <si>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</si>
  <si>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</si>
  <si>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</si>
  <si>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</si>
  <si>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</si>
  <si>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</si>
  <si>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</si>
  <si>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</si>
  <si>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</si>
  <si>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</si>
  <si>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</si>
  <si>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</si>
  <si>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</si>
  <si>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</si>
  <si>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</si>
  <si>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</si>
  <si>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</si>
  <si>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</si>
  <si>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</si>
  <si>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</si>
  <si>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</si>
  <si>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</si>
  <si>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</si>
  <si>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</si>
  <si>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</si>
  <si>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</si>
  <si>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</si>
  <si>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</si>
  <si>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</si>
  <si>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</si>
  <si>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</si>
  <si>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</si>
  <si>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</si>
  <si>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</si>
  <si>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</si>
  <si>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</si>
  <si>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</si>
  <si>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</si>
  <si>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</si>
  <si>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</si>
  <si>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</si>
  <si>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</si>
  <si>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</si>
  <si>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</si>
  <si>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</si>
  <si>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</si>
  <si>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</si>
  <si>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</si>
  <si>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</si>
  <si>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</si>
  <si>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</si>
  <si>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</si>
  <si>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</si>
  <si>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</si>
  <si>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</si>
  <si>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</si>
  <si>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</si>
  <si>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</si>
  <si>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</si>
  <si>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</si>
  <si>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</si>
  <si>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</si>
  <si>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</si>
  <si>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</si>
  <si>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</si>
  <si>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</si>
  <si>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</si>
  <si>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</si>
  <si>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</si>
  <si>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</si>
  <si>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</si>
  <si>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</si>
  <si>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</si>
  <si>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</si>
  <si>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</si>
  <si>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</si>
  <si>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</si>
  <si>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</si>
  <si>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</si>
  <si>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</si>
  <si>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</si>
  <si>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</si>
  <si>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</si>
  <si>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</si>
  <si>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</si>
  <si>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</si>
  <si>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</si>
  <si>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</si>
  <si>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</si>
  <si>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</si>
  <si>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</si>
  <si>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</si>
  <si>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</si>
  <si>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</si>
  <si>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</si>
  <si>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</si>
  <si>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</si>
  <si>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</si>
  <si>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</si>
  <si>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</si>
  <si>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</si>
  <si>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</si>
  <si>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</si>
  <si>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</si>
  <si>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</si>
  <si>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</si>
  <si>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</si>
  <si>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</si>
  <si>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</si>
  <si>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</si>
  <si>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</si>
  <si>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</si>
  <si>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</si>
  <si>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</si>
  <si>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</si>
  <si>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</si>
  <si>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</si>
  <si>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</si>
  <si>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</si>
  <si>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</si>
  <si>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</si>
  <si>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</si>
  <si>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</si>
  <si>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</si>
  <si>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</si>
  <si>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</si>
  <si>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</si>
  <si>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</si>
  <si>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</si>
  <si>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</si>
  <si>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</si>
  <si>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</si>
  <si>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</si>
  <si>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</si>
  <si>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</si>
  <si>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</si>
  <si>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</si>
  <si>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</si>
  <si>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</si>
  <si>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</si>
  <si>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</si>
  <si>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</si>
  <si>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</si>
  <si>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</si>
  <si>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</si>
  <si>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</si>
  <si>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</si>
  <si>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</si>
  <si>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</si>
  <si>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</si>
  <si>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</si>
  <si>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</si>
  <si>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</si>
  <si>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</si>
  <si>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</si>
  <si>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</si>
  <si>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</si>
  <si>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</si>
  <si>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</si>
  <si>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</si>
  <si>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</si>
  <si>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</si>
  <si>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</si>
  <si>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</si>
  <si>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</si>
  <si>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</si>
  <si>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</si>
  <si>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</si>
  <si>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</si>
  <si>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</si>
  <si>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</si>
  <si>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</si>
  <si>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</si>
  <si>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</si>
  <si>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</si>
  <si>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</si>
  <si>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</si>
  <si>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</si>
  <si>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</si>
  <si>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</si>
  <si>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</si>
  <si>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</si>
  <si>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</si>
  <si>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</si>
  <si>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</si>
  <si>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</si>
  <si>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</si>
  <si>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</si>
  <si>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</si>
  <si>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</si>
  <si>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</si>
  <si>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</si>
  <si>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</si>
  <si>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</si>
  <si>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</si>
  <si>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</si>
  <si>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</si>
  <si>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</si>
  <si>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</si>
  <si>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</si>
  <si>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</si>
  <si>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</si>
  <si>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</si>
  <si>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</si>
  <si>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</si>
  <si>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</si>
  <si>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</si>
  <si>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</si>
  <si>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</si>
  <si>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</si>
  <si>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</si>
  <si>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</si>
  <si>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</si>
  <si>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</si>
  <si>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</si>
  <si>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</si>
  <si>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</si>
  <si>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</si>
  <si>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</si>
  <si>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</si>
  <si>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</si>
  <si>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</si>
  <si>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</si>
  <si>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</si>
  <si>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</si>
  <si>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</si>
  <si>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</si>
  <si>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</si>
  <si>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</si>
  <si>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</si>
  <si>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</si>
  <si>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</si>
  <si>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</si>
  <si>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</si>
  <si>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</si>
  <si>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</si>
  <si>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</si>
  <si>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</si>
  <si>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</si>
  <si>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</si>
  <si>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</si>
  <si>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</si>
  <si>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</si>
  <si>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</si>
  <si>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</si>
  <si>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</si>
  <si>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</si>
  <si>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</si>
  <si>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</si>
  <si>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</si>
  <si>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</si>
  <si>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</si>
  <si>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</si>
  <si>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</si>
  <si>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</si>
  <si>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</si>
  <si>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</si>
  <si>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</si>
  <si>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</si>
  <si>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</si>
  <si>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</si>
  <si>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</si>
  <si>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</si>
  <si>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</si>
  <si>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</si>
  <si>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</si>
  <si>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</si>
  <si>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</si>
  <si>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</si>
  <si>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</si>
  <si>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</si>
  <si>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</si>
  <si>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</si>
  <si>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</si>
  <si>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</si>
  <si>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</si>
  <si>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</si>
  <si>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</si>
  <si>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</si>
  <si>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</si>
  <si>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</si>
  <si>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</si>
  <si>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</si>
  <si>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</si>
  <si>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</si>
  <si>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</si>
  <si>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</si>
  <si>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</si>
  <si>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</si>
  <si>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</si>
  <si>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</si>
  <si>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</si>
  <si>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</si>
  <si>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</si>
  <si>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</si>
  <si>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</si>
  <si>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</si>
  <si>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</si>
  <si>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</si>
  <si>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</si>
  <si>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</si>
  <si>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</si>
  <si>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</si>
  <si>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</si>
  <si>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</si>
  <si>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</si>
  <si>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</si>
  <si>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</si>
  <si>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</si>
  <si>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</si>
  <si>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</si>
  <si>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</si>
  <si>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</si>
  <si>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</si>
  <si>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</si>
  <si>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</si>
  <si>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</si>
  <si>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</si>
  <si>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</si>
  <si>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</si>
  <si>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</si>
  <si>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</si>
  <si>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</si>
  <si>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</si>
  <si>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</si>
  <si>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</si>
  <si>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</si>
  <si>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</si>
  <si>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</si>
  <si>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</si>
  <si>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</si>
  <si>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</si>
  <si>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</si>
  <si>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</si>
  <si>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</si>
  <si>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</si>
  <si>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</si>
  <si>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</si>
  <si>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</si>
  <si>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</si>
  <si>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</si>
  <si>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</si>
  <si>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</si>
  <si>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</si>
  <si>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</si>
  <si>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</si>
  <si>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</si>
  <si>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</si>
  <si>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</si>
  <si>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</si>
  <si>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</si>
  <si>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</si>
  <si>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</si>
  <si>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</si>
  <si>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</si>
  <si>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</si>
  <si>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</si>
  <si>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</si>
  <si>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</si>
  <si>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</si>
  <si>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</si>
  <si>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</si>
  <si>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</si>
  <si>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</si>
  <si>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</si>
  <si>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</si>
  <si>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</si>
  <si>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</si>
  <si>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</si>
  <si>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</si>
  <si>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</si>
  <si>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</si>
  <si>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</si>
  <si>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</si>
  <si>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</si>
  <si>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</si>
  <si>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</si>
  <si>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</si>
  <si>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</si>
  <si>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</si>
  <si>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</si>
  <si>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</si>
  <si>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</si>
  <si>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</si>
  <si>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</si>
  <si>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</si>
  <si>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</si>
  <si>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</si>
  <si>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</si>
  <si>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</si>
  <si>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</si>
  <si>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</si>
  <si>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</si>
  <si>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</si>
  <si>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</si>
  <si>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</si>
  <si>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</si>
  <si>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</si>
  <si>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</si>
  <si>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</si>
  <si>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</si>
  <si>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</si>
  <si>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</si>
  <si>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</si>
  <si>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</si>
  <si>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</si>
  <si>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</si>
  <si>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</si>
  <si>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</si>
  <si>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</si>
  <si>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</si>
  <si>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</si>
  <si>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</si>
  <si>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</si>
  <si>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</si>
  <si>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</si>
  <si>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</si>
  <si>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</si>
  <si>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</si>
  <si>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</si>
  <si>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</si>
  <si>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</si>
  <si>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</si>
  <si>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</si>
  <si>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</si>
  <si>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</si>
  <si>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</si>
  <si>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</si>
  <si>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</si>
  <si>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</si>
  <si>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</si>
  <si>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</si>
  <si>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</si>
  <si>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</si>
  <si>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</si>
  <si>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</si>
  <si>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</si>
  <si>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</si>
  <si>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</si>
  <si>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</si>
  <si>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</si>
  <si>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</si>
  <si>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</si>
  <si>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</si>
  <si>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</si>
  <si>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</si>
  <si>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</si>
  <si>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</si>
  <si>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</si>
  <si>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</si>
  <si>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</si>
  <si>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</si>
  <si>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</si>
  <si>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</si>
  <si>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</si>
  <si>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</si>
  <si>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</si>
  <si>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</si>
  <si>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</si>
  <si>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</si>
  <si>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</si>
  <si>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</si>
  <si>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</si>
  <si>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</si>
  <si>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</si>
  <si>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</si>
  <si>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</si>
  <si>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</si>
  <si>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</si>
  <si>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</si>
  <si>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</si>
  <si>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</si>
  <si>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</si>
  <si>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</si>
  <si>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</si>
  <si>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</si>
  <si>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</si>
  <si>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</si>
  <si>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</si>
  <si>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</si>
  <si>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</si>
  <si>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</si>
  <si>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</si>
  <si>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</si>
  <si>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</si>
  <si>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</si>
  <si>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</si>
  <si>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</si>
  <si>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</si>
  <si>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</si>
  <si>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</si>
  <si>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</si>
  <si>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</si>
  <si>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</si>
  <si>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</si>
  <si>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</si>
  <si>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</si>
  <si>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</si>
  <si>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</si>
  <si>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</si>
  <si>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</si>
  <si>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</si>
  <si>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</si>
  <si>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</si>
  <si>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</si>
  <si>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</si>
  <si>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</si>
  <si>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</si>
  <si>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</si>
  <si>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</si>
  <si>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</si>
  <si>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</si>
  <si>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</si>
  <si>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</si>
  <si>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</si>
  <si>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</si>
  <si>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</si>
  <si>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</si>
  <si>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</si>
  <si>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</si>
  <si>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</si>
  <si>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</si>
  <si>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</si>
  <si>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</si>
  <si>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</si>
  <si>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</si>
  <si>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</si>
  <si>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</si>
  <si>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</si>
  <si>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</si>
  <si>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</si>
  <si>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</si>
  <si>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</si>
  <si>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</si>
  <si>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</si>
  <si>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</si>
  <si>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</si>
  <si>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</si>
  <si>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</si>
  <si>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</si>
  <si>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</si>
  <si>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</si>
  <si>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</si>
  <si>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</si>
  <si>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</si>
  <si>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</si>
  <si>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</si>
  <si>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</si>
  <si>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</si>
  <si>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</si>
  <si>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</si>
  <si>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</si>
  <si>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</si>
  <si>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</si>
  <si>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</si>
  <si>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</si>
  <si>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</si>
  <si>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</si>
  <si>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</si>
  <si>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</si>
  <si>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</si>
  <si>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</si>
  <si>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</si>
  <si>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</si>
  <si>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</si>
  <si>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</si>
  <si>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</si>
  <si>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</si>
  <si>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</si>
  <si>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</si>
  <si>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</si>
  <si>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</si>
  <si>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</si>
  <si>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</si>
  <si>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</si>
  <si>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</si>
  <si>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</si>
  <si>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</si>
  <si>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</si>
  <si>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</si>
  <si>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</si>
  <si>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</si>
  <si>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</si>
  <si>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</si>
  <si>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</si>
  <si>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</si>
  <si>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</si>
  <si>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</si>
  <si>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</si>
  <si>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</si>
  <si>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</si>
  <si>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</si>
  <si>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</si>
  <si>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</si>
  <si>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</si>
  <si>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</si>
  <si>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</si>
  <si>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</si>
  <si>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</si>
  <si>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</si>
  <si>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</si>
  <si>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</si>
  <si>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</si>
  <si>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</si>
  <si>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</si>
  <si>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</si>
  <si>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</si>
  <si>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</si>
  <si>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</si>
  <si>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</si>
  <si>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</si>
  <si>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</si>
  <si>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</si>
  <si>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</si>
  <si>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</si>
  <si>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</si>
  <si>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</si>
  <si>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</si>
  <si>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</si>
  <si>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</si>
  <si>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</si>
  <si>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</si>
  <si>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</si>
  <si>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</si>
  <si>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</si>
  <si>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</si>
  <si>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</si>
  <si>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</si>
  <si>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</si>
  <si>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</si>
  <si>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</si>
  <si>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</si>
  <si>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</si>
  <si>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</si>
  <si>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</si>
  <si>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</si>
  <si>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</si>
  <si>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</si>
  <si>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</si>
  <si>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</si>
  <si>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</si>
  <si>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</si>
  <si>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</si>
  <si>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</si>
  <si>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</si>
  <si>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</si>
  <si>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</si>
  <si>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</si>
  <si>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</si>
  <si>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</si>
  <si>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</si>
  <si>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</si>
  <si>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</si>
  <si>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</si>
  <si>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</si>
  <si>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</si>
  <si>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</si>
  <si>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</si>
  <si>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</si>
  <si>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</si>
  <si>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</si>
  <si>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</si>
  <si>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</si>
  <si>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</si>
  <si>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</si>
  <si>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</si>
  <si>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</si>
  <si>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</si>
  <si>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</si>
  <si>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</si>
  <si>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</si>
  <si>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</si>
  <si>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</si>
  <si>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</si>
  <si>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</si>
  <si>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</si>
  <si>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</si>
  <si>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</si>
  <si>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</si>
  <si>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</si>
  <si>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</si>
  <si>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</si>
  <si>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</si>
  <si>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</si>
  <si>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</si>
  <si>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</si>
  <si>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</si>
  <si>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</si>
  <si>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</si>
  <si>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</si>
  <si>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</si>
  <si>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</si>
  <si>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</si>
  <si>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</si>
  <si>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</si>
  <si>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</si>
  <si>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</si>
  <si>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</si>
  <si>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</si>
  <si>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</si>
  <si>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</si>
  <si>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</si>
  <si>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</si>
  <si>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</si>
  <si>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</si>
  <si>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</si>
  <si>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</si>
  <si>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</si>
  <si>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</si>
  <si>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</si>
  <si>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</si>
  <si>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</si>
  <si>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</si>
  <si>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</si>
  <si>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</si>
  <si>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</si>
  <si>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</si>
  <si>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</si>
  <si>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</si>
  <si>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</si>
  <si>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</si>
  <si>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</si>
  <si>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</si>
  <si>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</si>
  <si>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</si>
  <si>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</si>
  <si>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</si>
  <si>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</si>
  <si>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</si>
  <si>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</si>
  <si>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</si>
  <si>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</si>
  <si>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</si>
  <si>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</si>
  <si>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</si>
  <si>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</si>
  <si>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</si>
  <si>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</si>
  <si>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</si>
  <si>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</si>
  <si>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</si>
  <si>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</si>
  <si>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</si>
  <si>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</si>
  <si>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</si>
  <si>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</si>
  <si>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</si>
  <si>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</si>
  <si>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</si>
  <si>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</si>
  <si>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</si>
  <si>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</si>
  <si>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</si>
  <si>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</si>
  <si>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</si>
  <si>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</si>
  <si>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</si>
  <si>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</si>
  <si>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</si>
  <si>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</si>
  <si>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</si>
  <si>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</si>
  <si>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</si>
  <si>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</si>
  <si>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</si>
  <si>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</si>
  <si>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</si>
  <si>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</si>
  <si>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</si>
  <si>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</si>
  <si>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</si>
  <si>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</si>
  <si>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</si>
  <si>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</si>
  <si>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</si>
  <si>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</si>
  <si>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</si>
  <si>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</si>
  <si>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</si>
  <si>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</si>
  <si>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</si>
  <si>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</si>
  <si>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</si>
  <si>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</si>
  <si>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</si>
  <si>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</si>
  <si>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</si>
  <si>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</si>
  <si>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</si>
  <si>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</si>
  <si>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</si>
  <si>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</si>
  <si>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</si>
  <si>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</si>
  <si>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</si>
  <si>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</si>
  <si>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</si>
  <si>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</si>
  <si>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</si>
  <si>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</si>
  <si>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</si>
  <si>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</si>
  <si>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</si>
  <si>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</si>
  <si>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</si>
  <si>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</si>
  <si>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</si>
  <si>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</si>
  <si>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</si>
  <si>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</si>
  <si>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</si>
  <si>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</si>
  <si>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</si>
  <si>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</si>
  <si>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</si>
  <si>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</si>
  <si>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</si>
  <si>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</si>
  <si>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</si>
  <si>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</si>
  <si>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</si>
  <si>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</si>
  <si>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</si>
  <si>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</si>
  <si>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</si>
  <si>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</si>
  <si>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</si>
  <si>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</si>
  <si>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</si>
  <si>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</si>
  <si>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</si>
  <si>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</si>
  <si>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</si>
  <si>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</si>
  <si>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</si>
  <si>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</si>
  <si>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</si>
  <si>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</si>
  <si>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</si>
  <si>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</si>
  <si>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</si>
  <si>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</si>
  <si>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</si>
  <si>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</si>
  <si>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</si>
  <si>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</si>
  <si>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</si>
  <si>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</si>
  <si>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</si>
  <si>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</si>
  <si>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</si>
  <si>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</si>
  <si>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</si>
  <si>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</si>
  <si>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</si>
  <si>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</si>
  <si>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</si>
  <si>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</si>
  <si>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</si>
  <si>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</si>
  <si>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</si>
  <si>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</si>
  <si>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</si>
  <si>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</si>
  <si>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</si>
  <si>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</si>
  <si>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</si>
  <si>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</si>
  <si>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</si>
  <si>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</si>
  <si>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</si>
  <si>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</si>
  <si>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</si>
  <si>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</si>
  <si>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</si>
  <si>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</si>
  <si>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</si>
  <si>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</si>
  <si>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</si>
  <si>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</si>
  <si>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</si>
  <si>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</si>
  <si>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</si>
  <si>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</si>
  <si>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</si>
  <si>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</si>
  <si>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</si>
  <si>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</si>
  <si>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</si>
  <si>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</si>
  <si>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</si>
  <si>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</si>
  <si>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</si>
  <si>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</si>
  <si>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</si>
  <si>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</si>
  <si>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</si>
  <si>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</si>
  <si>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</si>
  <si>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</si>
  <si>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</si>
  <si>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</si>
  <si>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</si>
  <si>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</si>
  <si>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</si>
  <si>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</si>
  <si>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</si>
  <si>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</si>
  <si>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</si>
  <si>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</si>
  <si>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</si>
  <si>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</si>
  <si>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</si>
  <si>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</si>
  <si>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</si>
  <si>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</si>
  <si>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</si>
  <si>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</si>
  <si>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</si>
  <si>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</si>
  <si>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</si>
  <si>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</si>
  <si>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</si>
  <si>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</si>
  <si>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</si>
  <si>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</si>
  <si>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</si>
  <si>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</si>
  <si>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</si>
  <si>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</si>
  <si>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</si>
  <si>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</si>
  <si>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</si>
  <si>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</si>
  <si>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</si>
  <si>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</si>
  <si>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</si>
  <si>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</si>
  <si>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</si>
  <si>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</si>
  <si>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</si>
  <si>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</si>
  <si>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</si>
  <si>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</si>
  <si>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</si>
  <si>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</si>
  <si>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</si>
  <si>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</si>
  <si>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</si>
  <si>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</si>
  <si>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</si>
  <si>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</si>
  <si>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</si>
  <si>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</si>
  <si>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</si>
  <si>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</si>
  <si>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</si>
  <si>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</si>
  <si>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</si>
  <si>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</si>
  <si>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</si>
  <si>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</si>
  <si>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</si>
  <si>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</si>
  <si>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</si>
  <si>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</si>
  <si>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</si>
  <si>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</si>
  <si>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</si>
  <si>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</si>
  <si>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</si>
  <si>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</si>
  <si>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</si>
  <si>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</si>
  <si>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</si>
  <si>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</si>
  <si>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</si>
  <si>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</si>
  <si>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</si>
  <si>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</si>
  <si>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</si>
  <si>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</si>
  <si>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</si>
  <si>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</si>
  <si>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</si>
  <si>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</si>
  <si>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</si>
  <si>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</si>
  <si>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</si>
  <si>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</si>
  <si>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</si>
  <si>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</si>
  <si>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</si>
  <si>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</si>
  <si>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</si>
  <si>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</si>
  <si>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</si>
  <si>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</si>
  <si>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</si>
  <si>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</si>
  <si>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</si>
  <si>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</si>
  <si>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</si>
  <si>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</si>
  <si>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</si>
  <si>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</si>
  <si>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</si>
  <si>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</si>
  <si>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</si>
  <si>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</si>
  <si>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</si>
  <si>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</si>
  <si>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</si>
  <si>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</si>
  <si>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</si>
  <si>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</si>
  <si>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</si>
  <si>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</si>
  <si>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</si>
  <si>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</si>
  <si>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</si>
  <si>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</si>
  <si>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</si>
  <si>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</si>
  <si>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</si>
  <si>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</si>
  <si>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</si>
  <si>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</si>
  <si>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</si>
  <si>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</si>
  <si>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</si>
  <si>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</si>
  <si>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</si>
  <si>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</si>
  <si>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</si>
  <si>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</si>
  <si>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</si>
  <si>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</si>
  <si>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</si>
  <si>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</si>
  <si>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</si>
  <si>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</si>
  <si>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</si>
  <si>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</si>
  <si>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</si>
  <si>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</si>
  <si>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</si>
  <si>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</si>
  <si>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</si>
  <si>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</si>
  <si>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</si>
  <si>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</si>
  <si>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</si>
  <si>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</si>
  <si>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</si>
  <si>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</si>
  <si>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</si>
  <si>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</si>
  <si>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</si>
  <si>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</si>
  <si>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</si>
  <si>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</si>
  <si>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</si>
  <si>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</si>
  <si>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</si>
  <si>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</si>
  <si>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</si>
  <si>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</si>
  <si>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</si>
  <si>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</si>
  <si>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</si>
  <si>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</si>
  <si>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</si>
  <si>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</si>
  <si>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</si>
  <si>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</si>
  <si>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</si>
  <si>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</si>
  <si>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</si>
  <si>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</si>
  <si>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</si>
  <si>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</si>
  <si>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</si>
  <si>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</si>
  <si>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</si>
  <si>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</si>
  <si>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</si>
  <si>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</si>
  <si>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</si>
  <si>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</si>
  <si>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</si>
  <si>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</si>
  <si>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</si>
  <si>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</si>
  <si>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</si>
  <si>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</si>
  <si>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</si>
  <si>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</si>
  <si>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</si>
  <si>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</si>
  <si>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</si>
  <si>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</si>
  <si>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</si>
  <si>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</si>
  <si>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</si>
  <si>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</si>
  <si>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</si>
  <si>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</si>
  <si>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</si>
  <si>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</si>
  <si>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</si>
  <si>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</si>
  <si>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</si>
  <si>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</si>
  <si>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</si>
  <si>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</si>
  <si>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</si>
  <si>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</si>
  <si>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</si>
  <si>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</si>
  <si>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</si>
  <si>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</si>
  <si>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</si>
  <si>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</si>
  <si>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</si>
  <si>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</si>
  <si>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</si>
  <si>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</si>
  <si>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</si>
  <si>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</si>
  <si>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</si>
  <si>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</si>
  <si>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</si>
  <si>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</si>
  <si>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</si>
  <si>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</si>
  <si>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</si>
  <si>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</si>
  <si>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</si>
  <si>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</si>
  <si>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</si>
  <si>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</si>
  <si>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</si>
  <si>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</si>
  <si>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</si>
  <si>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</si>
  <si>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</si>
  <si>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</si>
  <si>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</si>
  <si>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</si>
  <si>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</si>
  <si>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</si>
  <si>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</si>
  <si>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</si>
  <si>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</si>
  <si>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</si>
  <si>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</si>
  <si>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</si>
  <si>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</si>
  <si>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</si>
  <si>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</si>
  <si>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</si>
  <si>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</si>
  <si>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</si>
  <si>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</si>
  <si>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</si>
  <si>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</si>
  <si>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</si>
  <si>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</si>
  <si>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</si>
  <si>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</si>
  <si>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</si>
  <si>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</si>
  <si>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</si>
  <si>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</si>
  <si>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</si>
  <si>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</si>
  <si>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</si>
  <si>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</si>
  <si>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</si>
  <si>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</si>
  <si>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</si>
  <si>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</si>
  <si>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</si>
  <si>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</si>
  <si>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</si>
  <si>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</si>
  <si>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</si>
  <si>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</si>
  <si>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</si>
  <si>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</si>
  <si>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</si>
  <si>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</si>
  <si>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</si>
  <si>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</si>
  <si>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</si>
  <si>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</si>
  <si>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</si>
  <si>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</si>
  <si>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</si>
  <si>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</si>
  <si>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</si>
  <si>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</si>
  <si>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</si>
  <si>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</si>
  <si>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</si>
  <si>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</si>
  <si>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</si>
  <si>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</si>
  <si>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</si>
  <si>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</si>
  <si>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</si>
  <si>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</si>
  <si>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</si>
  <si>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</si>
  <si>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</si>
  <si>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</si>
  <si>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</si>
  <si>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</si>
  <si>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</si>
  <si>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</si>
  <si>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</si>
  <si>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</si>
  <si>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</si>
  <si>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</si>
  <si>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</si>
  <si>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</si>
  <si>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</si>
  <si>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</si>
  <si>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</si>
  <si>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</si>
  <si>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</si>
  <si>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</si>
  <si>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</si>
  <si>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</si>
  <si>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</si>
  <si>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</si>
  <si>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</si>
  <si>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</si>
  <si>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</si>
  <si>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</si>
  <si>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</si>
  <si>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</si>
  <si>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</si>
  <si>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</si>
  <si>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</si>
  <si>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</si>
  <si>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</si>
  <si>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</si>
  <si>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</si>
  <si>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</si>
  <si>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</si>
  <si>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</si>
  <si>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</si>
  <si>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</si>
  <si>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</si>
  <si>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</si>
  <si>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</si>
  <si>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</si>
  <si>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</si>
  <si>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</si>
  <si>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</si>
  <si>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</si>
  <si>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</si>
  <si>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</si>
  <si>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</si>
  <si>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</si>
  <si>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</si>
  <si>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</si>
  <si>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</si>
  <si>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</si>
  <si>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</si>
  <si>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</si>
  <si>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</si>
  <si>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</si>
  <si>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</si>
  <si>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</si>
  <si>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</si>
  <si>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</si>
  <si>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</si>
  <si>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</si>
  <si>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</si>
  <si>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</si>
  <si>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</si>
  <si>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</si>
  <si>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</si>
  <si>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</si>
  <si>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</si>
  <si>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</si>
  <si>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</si>
  <si>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</si>
  <si>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</si>
  <si>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</si>
  <si>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</si>
  <si>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</si>
  <si>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</si>
  <si>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</si>
  <si>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</si>
  <si>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</si>
  <si>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</si>
  <si>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</si>
  <si>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</si>
  <si>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</si>
  <si>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</si>
  <si>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</si>
  <si>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</si>
  <si>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</si>
  <si>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</si>
  <si>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</si>
  <si>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</si>
  <si>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</si>
  <si>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</si>
  <si>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</si>
  <si>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</si>
  <si>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</si>
  <si>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</si>
  <si>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</si>
  <si>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</si>
  <si>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</si>
  <si>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</si>
  <si>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</si>
  <si>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</si>
  <si>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</si>
  <si>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</si>
  <si>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</si>
  <si>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</si>
  <si>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</si>
  <si>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</si>
  <si>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</si>
  <si>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</si>
  <si>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</si>
  <si>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</si>
  <si>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</si>
  <si>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</si>
  <si>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</si>
  <si>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</si>
  <si>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</si>
  <si>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</si>
  <si>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</si>
  <si>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</si>
  <si>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</si>
  <si>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</si>
  <si>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</si>
  <si>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</si>
  <si>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</si>
  <si>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</si>
  <si>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</si>
  <si>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</si>
  <si>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</si>
  <si>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</si>
  <si>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</si>
  <si>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</si>
  <si>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</si>
  <si>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</si>
  <si>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</si>
  <si>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</si>
  <si>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</si>
  <si>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</si>
  <si>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</si>
  <si>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</si>
  <si>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</si>
  <si>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</si>
  <si>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</si>
  <si>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</si>
  <si>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</si>
  <si>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</si>
  <si>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</si>
  <si>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</si>
  <si>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</si>
  <si>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</si>
  <si>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</si>
  <si>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</si>
  <si>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</si>
  <si>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</si>
  <si>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</si>
  <si>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</si>
  <si>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</si>
  <si>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</si>
  <si>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</si>
  <si>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</si>
  <si>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</si>
  <si>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</si>
  <si>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</si>
  <si>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</si>
  <si>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</si>
  <si>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</si>
  <si>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</si>
  <si>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</si>
  <si>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</si>
  <si>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</si>
  <si>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</si>
  <si>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</si>
  <si>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</si>
  <si>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</si>
  <si>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</si>
  <si>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</si>
  <si>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</si>
  <si>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</si>
  <si>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</si>
  <si>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</si>
  <si>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</si>
  <si>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</si>
  <si>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</si>
  <si>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</si>
  <si>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</si>
  <si>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</si>
  <si>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</si>
  <si>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</si>
  <si>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</si>
  <si>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</si>
  <si>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</si>
  <si>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</si>
  <si>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</si>
  <si>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</si>
  <si>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</si>
  <si>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</si>
  <si>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</si>
  <si>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</si>
  <si>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</si>
  <si>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</si>
  <si>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</si>
  <si>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</si>
  <si>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</si>
  <si>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</si>
  <si>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</si>
  <si>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</si>
  <si>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</si>
  <si>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</si>
  <si>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</si>
  <si>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</si>
  <si>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</si>
  <si>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</si>
  <si>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</si>
  <si>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</si>
  <si>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</si>
  <si>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</si>
  <si>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</si>
  <si>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</si>
  <si>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</si>
  <si>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</si>
  <si>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</si>
  <si>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</si>
  <si>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</si>
  <si>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</si>
  <si>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</si>
  <si>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</si>
  <si>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</si>
  <si>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</si>
  <si>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</si>
  <si>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</si>
  <si>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</si>
  <si>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</si>
  <si>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</si>
  <si>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</si>
  <si>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</si>
  <si>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</si>
  <si>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</si>
  <si>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</si>
  <si>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</si>
  <si>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</si>
  <si>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</si>
  <si>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</si>
  <si>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</si>
  <si>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</si>
  <si>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</si>
  <si>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</si>
  <si>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</si>
  <si>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</si>
  <si>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</si>
  <si>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</si>
  <si>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</si>
  <si>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</si>
  <si>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</si>
  <si>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</si>
  <si>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</si>
  <si>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</si>
  <si>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</si>
  <si>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</si>
  <si>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</si>
  <si>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</si>
  <si>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</si>
  <si>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</si>
  <si>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</si>
  <si>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</si>
  <si>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</si>
  <si>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</si>
  <si>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</si>
  <si>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</si>
  <si>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</si>
  <si>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</si>
  <si>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</si>
  <si>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</si>
  <si>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</si>
  <si>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</si>
  <si>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</si>
  <si>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</si>
  <si>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</si>
  <si>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</si>
  <si>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</si>
  <si>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</si>
  <si>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</si>
  <si>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</si>
  <si>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</si>
  <si>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</si>
  <si>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</si>
  <si>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</si>
  <si>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</si>
  <si>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</si>
  <si>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</si>
  <si>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</si>
  <si>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</si>
  <si>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</si>
  <si>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</si>
  <si>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</si>
  <si>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</si>
  <si>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</si>
  <si>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</si>
  <si>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</si>
  <si>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</si>
  <si>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</si>
  <si>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</si>
  <si>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</si>
  <si>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</si>
  <si>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</si>
  <si>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</si>
  <si>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</si>
  <si>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</si>
  <si>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</si>
  <si>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</si>
  <si>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</si>
  <si>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</si>
  <si>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</si>
  <si>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</si>
  <si>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</si>
  <si>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</si>
  <si>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</si>
  <si>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</si>
  <si>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</si>
  <si>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</si>
  <si>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</si>
  <si>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</si>
  <si>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</si>
  <si>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</si>
  <si>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</si>
  <si>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</si>
  <si>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</si>
  <si>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</si>
  <si>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</si>
  <si>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</si>
  <si>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</si>
  <si>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</si>
  <si>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</si>
  <si>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</si>
  <si>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</si>
  <si>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</si>
  <si>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</si>
  <si>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</si>
  <si>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</si>
  <si>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</si>
  <si>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</si>
  <si>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</si>
  <si>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</si>
  <si>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</si>
  <si>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</si>
  <si>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</si>
  <si>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</si>
  <si>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</si>
  <si>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</si>
  <si>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</si>
  <si>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</si>
  <si>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</si>
  <si>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</si>
  <si>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</si>
  <si>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</si>
  <si>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</si>
  <si>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</si>
  <si>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</si>
  <si>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</si>
  <si>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</si>
  <si>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</si>
  <si>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</si>
  <si>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</si>
  <si>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</si>
  <si>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</si>
  <si>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</si>
  <si>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</si>
  <si>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</si>
  <si>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</si>
  <si>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</si>
  <si>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</si>
  <si>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</si>
  <si>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</si>
  <si>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</si>
  <si>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</si>
  <si>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</si>
  <si>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</si>
  <si>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</si>
  <si>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</si>
  <si>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</si>
  <si>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</si>
  <si>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</si>
  <si>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</si>
  <si>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</si>
  <si>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</si>
  <si>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</si>
  <si>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</si>
  <si>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</si>
  <si>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</si>
  <si>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</si>
  <si>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</si>
  <si>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</si>
  <si>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</si>
  <si>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</si>
  <si>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</si>
  <si>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</si>
  <si>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</si>
  <si>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</si>
  <si>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</si>
  <si>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</si>
  <si>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</si>
  <si>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</si>
  <si>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</si>
  <si>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</si>
  <si>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</si>
  <si>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</si>
  <si>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</si>
  <si>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</si>
  <si>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</si>
  <si>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</si>
  <si>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</si>
  <si>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</si>
  <si>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</si>
  <si>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</si>
  <si>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</si>
  <si>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</si>
  <si>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</si>
  <si>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</si>
  <si>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</si>
  <si>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</si>
  <si>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</si>
  <si>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</si>
  <si>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</si>
  <si>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</si>
  <si>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</si>
  <si>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</si>
  <si>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</si>
  <si>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</si>
  <si>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</si>
  <si>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</si>
  <si>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</si>
  <si>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</si>
  <si>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</si>
  <si>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</si>
  <si>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</si>
  <si>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</si>
  <si>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</si>
  <si>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</si>
  <si>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</si>
  <si>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</si>
  <si>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</si>
  <si>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</si>
  <si>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</si>
  <si>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</si>
  <si>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</si>
  <si>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</si>
  <si>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</si>
  <si>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</si>
  <si>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</si>
  <si>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</si>
  <si>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</si>
  <si>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</si>
  <si>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</si>
  <si>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</si>
  <si>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</si>
  <si>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</si>
  <si>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</si>
  <si>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</si>
  <si>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</si>
  <si>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</si>
  <si>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</si>
  <si>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</si>
  <si>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</si>
  <si>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</si>
  <si>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</si>
  <si>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</si>
  <si>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</si>
  <si>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</si>
  <si>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</si>
  <si>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</si>
  <si>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</si>
  <si>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</si>
  <si>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</si>
  <si>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</si>
  <si>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</si>
  <si>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</si>
  <si>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</si>
  <si>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</si>
  <si>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</si>
  <si>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</si>
  <si>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</si>
  <si>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</si>
  <si>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</si>
  <si>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</si>
  <si>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</si>
  <si>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</si>
  <si>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</si>
  <si>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</si>
  <si>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</si>
  <si>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</si>
  <si>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</si>
  <si>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</si>
  <si>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</si>
  <si>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</si>
  <si>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</si>
  <si>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</si>
  <si>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</si>
  <si>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</si>
  <si>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</si>
  <si>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</si>
  <si>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</si>
  <si>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</si>
  <si>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</si>
  <si>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</si>
  <si>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</si>
  <si>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</si>
  <si>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</si>
  <si>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</si>
  <si>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</si>
  <si>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</si>
  <si>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</si>
  <si>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</si>
  <si>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</si>
  <si>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</si>
  <si>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</si>
  <si>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</si>
  <si>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</si>
  <si>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</si>
  <si>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</si>
  <si>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</si>
  <si>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</si>
  <si>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</si>
  <si>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</si>
  <si>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</si>
  <si>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</si>
  <si>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</si>
  <si>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</si>
  <si>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</si>
  <si>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</si>
  <si>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</si>
  <si>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</si>
  <si>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</si>
  <si>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</si>
  <si>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</si>
  <si>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</si>
  <si>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</si>
  <si>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</si>
  <si>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</si>
  <si>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</si>
  <si>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</si>
  <si>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</si>
  <si>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</si>
  <si>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</si>
  <si>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</si>
  <si>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</si>
  <si>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</si>
  <si>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</si>
  <si>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</si>
  <si>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</si>
  <si>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</si>
  <si>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</si>
  <si>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</si>
  <si>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</si>
  <si>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</si>
  <si>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</si>
  <si>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</si>
  <si>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</si>
  <si>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</si>
  <si>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</si>
  <si>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</si>
  <si>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</si>
  <si>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</si>
  <si>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</si>
  <si>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</si>
  <si>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</si>
  <si>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</si>
  <si>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</si>
  <si>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</si>
  <si>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</si>
  <si>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</si>
  <si>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</si>
  <si>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</si>
  <si>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</si>
  <si>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</si>
  <si>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</si>
  <si>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</si>
  <si>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</si>
  <si>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</si>
  <si>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</si>
  <si>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</si>
  <si>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</si>
  <si>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</si>
  <si>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</si>
  <si>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</si>
  <si>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</si>
  <si>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</si>
  <si>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</si>
  <si>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</si>
  <si>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</si>
  <si>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</si>
  <si>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</si>
  <si>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</si>
  <si>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</si>
  <si>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</si>
  <si>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</si>
  <si>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</si>
  <si>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</si>
  <si>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</si>
  <si>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</si>
  <si>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</si>
  <si>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</si>
  <si>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</si>
  <si>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</si>
  <si>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</si>
  <si>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</si>
  <si>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</si>
  <si>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</si>
  <si>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</si>
  <si>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</si>
  <si>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</si>
  <si>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</si>
  <si>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</si>
  <si>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</si>
  <si>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</si>
  <si>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</si>
  <si>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</si>
  <si>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</si>
  <si>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</si>
  <si>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</si>
  <si>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</si>
  <si>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</si>
  <si>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</si>
  <si>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</si>
  <si>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</si>
  <si>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</si>
  <si>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</si>
  <si>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</si>
  <si>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</si>
  <si>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</si>
  <si>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</si>
  <si>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</si>
  <si>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</si>
  <si>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</si>
  <si>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</si>
  <si>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</si>
  <si>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</si>
  <si>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</si>
  <si>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</si>
  <si>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</si>
  <si>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</si>
  <si>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</si>
  <si>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</si>
  <si>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</si>
  <si>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</si>
  <si>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</si>
  <si>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</si>
  <si>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</si>
  <si>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</si>
  <si>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</si>
  <si>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</si>
  <si>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</si>
  <si>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</si>
  <si>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</si>
  <si>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</si>
  <si>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</si>
  <si>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</si>
  <si>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</si>
  <si>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</si>
  <si>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</si>
  <si>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</si>
  <si>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</si>
  <si>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</si>
  <si>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</si>
  <si>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</si>
  <si>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</si>
  <si>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</si>
  <si>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</si>
  <si>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</si>
  <si>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</si>
  <si>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</si>
  <si>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</si>
  <si>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</si>
  <si>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</si>
  <si>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</si>
  <si>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</si>
  <si>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</si>
  <si>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</si>
  <si>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</si>
  <si>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</si>
  <si>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</si>
  <si>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</si>
  <si>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</si>
  <si>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</si>
  <si>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</si>
  <si>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</si>
  <si>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</si>
  <si>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</si>
  <si>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</si>
  <si>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</si>
  <si>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</si>
  <si>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</si>
  <si>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</si>
  <si>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</si>
  <si>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</si>
  <si>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</si>
  <si>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</si>
  <si>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</si>
  <si>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</si>
  <si>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</si>
  <si>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</si>
  <si>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</si>
  <si>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</si>
  <si>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</si>
  <si>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</si>
  <si>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</si>
  <si>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</si>
  <si>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</si>
  <si>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</si>
  <si>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</si>
  <si>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</si>
  <si>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</si>
  <si>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</si>
  <si>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</si>
  <si>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</si>
  <si>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</si>
  <si>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</si>
  <si>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</si>
  <si>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</si>
  <si>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</si>
  <si>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</si>
  <si>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</si>
  <si>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</si>
  <si>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</si>
  <si>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</si>
  <si>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</si>
  <si>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</si>
  <si>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</si>
  <si>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</si>
  <si>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</si>
  <si>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</si>
  <si>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</si>
  <si>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</si>
  <si>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</si>
  <si>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</si>
  <si>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</si>
  <si>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</si>
  <si>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</si>
  <si>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</si>
  <si>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</si>
  <si>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</si>
  <si>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</si>
  <si>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</si>
  <si>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</si>
  <si>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</si>
  <si>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</si>
  <si>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</si>
  <si>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</si>
  <si>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</si>
  <si>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</si>
  <si>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</si>
  <si>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</si>
  <si>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</si>
  <si>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</si>
  <si>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</si>
  <si>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</si>
  <si>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</si>
  <si>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</si>
  <si>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</si>
  <si>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</si>
  <si>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</si>
  <si>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</si>
  <si>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</si>
  <si>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</si>
  <si>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</si>
  <si>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</si>
  <si>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</si>
  <si>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</si>
  <si>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</si>
  <si>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</si>
  <si>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</si>
  <si>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</si>
  <si>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</si>
  <si>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</si>
  <si>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</si>
  <si>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</si>
  <si>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</si>
  <si>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</si>
  <si>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</si>
  <si>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</si>
  <si>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</si>
  <si>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</si>
  <si>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</si>
  <si>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</si>
  <si>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</si>
  <si>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</si>
  <si>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</si>
  <si>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</si>
  <si>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</si>
  <si>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</si>
  <si>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</si>
  <si>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</si>
  <si>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</si>
  <si>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</si>
  <si>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</si>
  <si>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</si>
  <si>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</si>
  <si>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</si>
  <si>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</si>
  <si>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</si>
  <si>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</si>
  <si>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</si>
  <si>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</si>
  <si>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</si>
  <si>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</si>
  <si>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</si>
  <si>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</si>
  <si>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</si>
  <si>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</si>
  <si>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</si>
  <si>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</si>
  <si>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</si>
  <si>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</si>
  <si>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</si>
  <si>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</si>
  <si>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</si>
  <si>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</si>
  <si>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</si>
  <si>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</si>
  <si>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</si>
  <si>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</si>
  <si>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</si>
  <si>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</si>
  <si>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</si>
  <si>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</si>
  <si>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</si>
  <si>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</si>
  <si>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</si>
  <si>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</si>
  <si>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</si>
  <si>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</si>
  <si>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</si>
  <si>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</si>
  <si>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</si>
  <si>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</si>
  <si>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</si>
  <si>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</si>
  <si>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</si>
  <si>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</si>
  <si>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</si>
  <si>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</si>
  <si>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</si>
  <si>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</si>
  <si>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</si>
  <si>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</si>
  <si>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</si>
  <si>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</si>
  <si>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</si>
  <si>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</si>
  <si>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</si>
  <si>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</si>
  <si>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</si>
  <si>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</si>
  <si>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</si>
  <si>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</si>
  <si>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</si>
  <si>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</si>
  <si>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</si>
  <si>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</si>
  <si>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</si>
  <si>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</si>
  <si>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</si>
  <si>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</si>
  <si>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</si>
  <si>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</si>
  <si>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</si>
  <si>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</si>
  <si>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</si>
  <si>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</si>
  <si>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</si>
  <si>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</si>
  <si>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</si>
  <si>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</si>
  <si>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</si>
  <si>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</si>
  <si>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</si>
  <si>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</si>
  <si>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</si>
  <si>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</si>
  <si>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</si>
  <si>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</si>
  <si>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</si>
  <si>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</si>
  <si>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</si>
  <si>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</si>
  <si>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</si>
  <si>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</si>
  <si>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</si>
  <si>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</si>
  <si>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</si>
  <si>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</si>
  <si>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</si>
  <si>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</si>
  <si>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</si>
  <si>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</si>
  <si>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</si>
  <si>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</si>
  <si>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</si>
  <si>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</si>
  <si>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</si>
  <si>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</si>
  <si>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</si>
  <si>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</si>
  <si>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</si>
  <si>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</si>
  <si>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</si>
  <si>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</si>
  <si>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</si>
  <si>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</si>
  <si>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</si>
  <si>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</si>
  <si>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</si>
  <si>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</si>
  <si>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</si>
  <si>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</si>
  <si>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</si>
  <si>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</si>
  <si>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</si>
  <si>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</si>
  <si>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</si>
  <si>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</si>
  <si>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</si>
  <si>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</si>
  <si>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</si>
  <si>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</si>
  <si>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</si>
  <si>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</si>
  <si>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</si>
  <si>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</si>
  <si>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</si>
  <si>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</si>
  <si>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</si>
  <si>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</si>
  <si>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</si>
  <si>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</si>
  <si>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</si>
  <si>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</si>
  <si>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</si>
  <si>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</si>
  <si>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</si>
  <si>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</si>
  <si>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</si>
  <si>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</si>
  <si>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</si>
  <si>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</si>
  <si>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</si>
  <si>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</si>
  <si>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</si>
  <si>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</si>
  <si>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</si>
  <si>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</si>
  <si>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</si>
  <si>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</si>
  <si>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</si>
  <si>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</si>
  <si>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</si>
  <si>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</si>
  <si>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</si>
  <si>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</si>
  <si>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</si>
  <si>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</si>
  <si>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</si>
  <si>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</si>
  <si>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</si>
  <si>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</si>
  <si>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</si>
  <si>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</si>
  <si>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</si>
  <si>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</si>
  <si>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</si>
  <si>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</si>
  <si>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</si>
  <si>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</si>
  <si>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</si>
  <si>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</si>
  <si>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</si>
  <si>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</si>
  <si>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</si>
  <si>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</si>
  <si>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</si>
  <si>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</si>
  <si>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</si>
  <si>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</si>
  <si>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</si>
  <si>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</si>
  <si>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</si>
  <si>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</si>
  <si>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</si>
  <si>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</si>
  <si>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</si>
  <si>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</si>
  <si>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</si>
  <si>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</si>
  <si>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</si>
  <si>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</si>
  <si>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</si>
  <si>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</si>
  <si>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</si>
  <si>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</si>
  <si>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</si>
  <si>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</si>
  <si>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</si>
  <si>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</si>
  <si>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</si>
  <si>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</si>
  <si>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</si>
  <si>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</si>
  <si>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</si>
  <si>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</si>
  <si>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</si>
  <si>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</si>
  <si>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</si>
  <si>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</si>
  <si>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</si>
  <si>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</si>
  <si>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</si>
  <si>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</si>
  <si>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</si>
  <si>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</si>
  <si>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</si>
  <si>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</si>
  <si>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</si>
  <si>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</si>
  <si>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</si>
  <si>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</si>
  <si>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</si>
  <si>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</si>
  <si>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</si>
  <si>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</si>
  <si>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</si>
  <si>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</si>
  <si>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</si>
  <si>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</si>
  <si>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</si>
  <si>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</si>
  <si>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</si>
  <si>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</si>
  <si>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</si>
  <si>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</si>
  <si>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</si>
  <si>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</si>
  <si>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</si>
  <si>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</si>
  <si>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</si>
  <si>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</si>
  <si>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</si>
  <si>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</si>
  <si>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</si>
  <si>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</si>
  <si>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</si>
  <si>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</si>
  <si>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</si>
  <si>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</si>
  <si>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</si>
  <si>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</si>
  <si>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</si>
  <si>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</si>
  <si>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</si>
  <si>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</si>
  <si>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</si>
  <si>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</si>
  <si>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</si>
  <si>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</si>
  <si>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</si>
  <si>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</si>
  <si>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</si>
  <si>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</si>
  <si>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</si>
  <si>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</si>
  <si>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</si>
  <si>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</si>
  <si>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</si>
  <si>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</si>
  <si>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</si>
  <si>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</si>
  <si>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</si>
  <si>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</si>
  <si>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</si>
  <si>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</si>
  <si>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</si>
  <si>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</si>
  <si>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</si>
  <si>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</si>
  <si>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</si>
  <si>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</si>
  <si>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</si>
  <si>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</si>
  <si>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</si>
  <si>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</si>
  <si>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</si>
  <si>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</si>
  <si>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</si>
  <si>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</si>
  <si>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</si>
  <si>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</si>
  <si>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</si>
  <si>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</si>
  <si>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</si>
  <si>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</si>
  <si>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</si>
  <si>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</si>
  <si>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</si>
  <si>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</si>
  <si>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</si>
  <si>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</si>
  <si>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</si>
  <si>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</si>
  <si>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</si>
  <si>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</si>
  <si>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</si>
  <si>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</si>
  <si>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</si>
  <si>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</si>
  <si>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</si>
  <si>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</si>
  <si>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</si>
  <si>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</si>
  <si>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</si>
  <si>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</si>
  <si>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</si>
  <si>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</si>
  <si>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</si>
  <si>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</si>
  <si>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</si>
  <si>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</si>
  <si>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</si>
  <si>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</si>
  <si>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</si>
  <si>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</si>
  <si>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</si>
  <si>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</si>
  <si>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</si>
  <si>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</si>
  <si>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</si>
  <si>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</si>
  <si>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</si>
  <si>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</si>
  <si>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</si>
  <si>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</si>
  <si>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</si>
  <si>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</si>
  <si>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</si>
  <si>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</si>
  <si>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</si>
  <si>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</si>
  <si>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</si>
  <si>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</si>
  <si>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</si>
  <si>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</si>
  <si>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</si>
  <si>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</si>
  <si>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</si>
  <si>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</si>
  <si>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</si>
  <si>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</si>
  <si>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</si>
  <si>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</si>
  <si>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</si>
  <si>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</si>
  <si>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</si>
  <si>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</si>
  <si>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</si>
  <si>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</si>
  <si>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</si>
  <si>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</si>
  <si>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</si>
  <si>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</si>
  <si>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</si>
  <si>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</si>
  <si>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</si>
  <si>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</si>
  <si>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</si>
  <si>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</si>
  <si>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</si>
  <si>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</si>
  <si>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</si>
  <si>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</si>
  <si>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</si>
  <si>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</si>
  <si>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</si>
  <si>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</si>
  <si>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</si>
  <si>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</si>
  <si>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</si>
  <si>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</si>
  <si>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</si>
  <si>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</si>
  <si>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</si>
  <si>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</si>
  <si>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</si>
  <si>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</si>
  <si>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</si>
  <si>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</si>
  <si>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</si>
  <si>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</si>
  <si>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</si>
  <si>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</si>
  <si>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</si>
  <si>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</si>
  <si>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</si>
  <si>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</si>
  <si>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</si>
  <si>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</si>
  <si>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</si>
  <si>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</si>
  <si>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</si>
  <si>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</si>
  <si>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</si>
  <si>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</si>
  <si>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</si>
  <si>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</si>
  <si>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</si>
  <si>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</si>
  <si>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</si>
  <si>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</si>
  <si>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</si>
  <si>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</si>
  <si>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</si>
  <si>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</si>
  <si>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</si>
  <si>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</si>
  <si>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</si>
  <si>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</si>
  <si>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</si>
  <si>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</si>
  <si>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</si>
  <si>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</si>
  <si>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</si>
  <si>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</si>
  <si>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</si>
  <si>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</si>
  <si>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</si>
  <si>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</si>
  <si>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</si>
  <si>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</si>
  <si>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</si>
  <si>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</si>
  <si>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</si>
  <si>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</si>
  <si>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</si>
  <si>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</si>
  <si>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</si>
  <si>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</si>
  <si>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</si>
  <si>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</si>
  <si>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</si>
  <si>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</si>
  <si>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</si>
  <si>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</si>
  <si>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</si>
  <si>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</si>
  <si>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</si>
  <si>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</si>
  <si>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</si>
  <si>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</si>
  <si>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</si>
  <si>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</si>
  <si>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</si>
  <si>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</si>
  <si>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</si>
  <si>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</si>
  <si>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</si>
  <si>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</si>
  <si>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</si>
  <si>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</si>
  <si>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</si>
  <si>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</si>
  <si>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</si>
  <si>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</si>
  <si>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</si>
  <si>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</si>
  <si>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</si>
  <si>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</si>
  <si>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</si>
  <si>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</si>
  <si>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</si>
  <si>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</si>
  <si>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</si>
  <si>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</si>
  <si>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</si>
  <si>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</si>
  <si>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</si>
  <si>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</si>
  <si>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</si>
  <si>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</si>
  <si>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</si>
  <si>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</si>
  <si>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</si>
  <si>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</si>
  <si>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</si>
  <si>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</si>
  <si>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</si>
  <si>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</si>
  <si>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</si>
  <si>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</si>
  <si>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</si>
  <si>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</si>
  <si>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</si>
  <si>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</si>
  <si>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</si>
  <si>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</si>
  <si>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</si>
  <si>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</si>
  <si>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</si>
  <si>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</si>
  <si>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</si>
  <si>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</si>
  <si>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</si>
  <si>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</si>
  <si>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</si>
  <si>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</si>
  <si>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</si>
  <si>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</si>
  <si>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</si>
  <si>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</si>
  <si>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</si>
  <si>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</si>
  <si>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</si>
  <si>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</si>
  <si>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</si>
  <si>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</si>
  <si>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</si>
  <si>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</si>
  <si>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</si>
  <si>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</si>
  <si>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</si>
  <si>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</si>
  <si>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</si>
  <si>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</si>
  <si>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</si>
  <si>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</si>
  <si>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</si>
  <si>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</si>
  <si>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</si>
  <si>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</si>
  <si>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</si>
  <si>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</si>
  <si>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</si>
  <si>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</si>
  <si>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</si>
  <si>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</si>
  <si>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</si>
  <si>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</si>
  <si>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</si>
  <si>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</si>
  <si>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</si>
  <si>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</si>
  <si>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</si>
  <si>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</si>
  <si>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</si>
  <si>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</si>
  <si>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</si>
  <si>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</si>
  <si>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</si>
  <si>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</si>
  <si>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</si>
  <si>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</si>
  <si>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</si>
  <si>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</si>
  <si>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</si>
  <si>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</si>
  <si>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</si>
  <si>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</si>
  <si>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</si>
  <si>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</si>
  <si>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</si>
  <si>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</si>
  <si>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</si>
  <si>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</si>
  <si>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</si>
  <si>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</si>
  <si>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</si>
  <si>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</si>
  <si>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</si>
  <si>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</si>
  <si>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</si>
  <si>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</si>
  <si>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</si>
  <si>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</si>
  <si>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</si>
  <si>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</si>
  <si>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</si>
  <si>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</si>
  <si>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</si>
  <si>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</si>
  <si>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</si>
  <si>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</si>
  <si>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</si>
  <si>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</si>
  <si>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</si>
  <si>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</si>
  <si>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</si>
  <si>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</si>
  <si>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</si>
  <si>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</si>
  <si>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</si>
  <si>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</si>
  <si>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</si>
  <si>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</si>
  <si>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</si>
  <si>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</si>
  <si>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</si>
  <si>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</si>
  <si>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</si>
  <si>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</si>
  <si>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</si>
  <si>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</si>
  <si>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</si>
  <si>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</si>
  <si>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</si>
  <si>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</si>
  <si>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</si>
  <si>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</si>
  <si>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</si>
  <si>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</si>
  <si>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</si>
  <si>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</si>
  <si>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</si>
  <si>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</si>
  <si>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</si>
  <si>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</si>
  <si>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</si>
  <si>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</si>
  <si>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</si>
  <si>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</si>
  <si>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</si>
  <si>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</si>
  <si>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</si>
  <si>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</si>
  <si>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</si>
  <si>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</si>
  <si>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</si>
  <si>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</si>
  <si>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</si>
  <si>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</si>
  <si>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</si>
  <si>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</si>
  <si>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</si>
  <si>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</si>
  <si>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</si>
  <si>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</si>
  <si>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</si>
  <si>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</si>
  <si>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</si>
  <si>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</si>
  <si>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</si>
  <si>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</si>
  <si>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</si>
  <si>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</si>
  <si>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</si>
  <si>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</si>
  <si>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</si>
  <si>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</si>
  <si>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</si>
  <si>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</si>
  <si>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</si>
  <si>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</si>
  <si>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</si>
  <si>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</si>
  <si>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</si>
  <si>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</si>
  <si>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</si>
  <si>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</si>
  <si>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</si>
  <si>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</si>
  <si>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</si>
  <si>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</si>
  <si>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</si>
  <si>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</si>
  <si>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</si>
  <si>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</si>
  <si>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</si>
  <si>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</si>
  <si>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</si>
  <si>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</si>
  <si>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</si>
  <si>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</si>
  <si>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</si>
  <si>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</si>
  <si>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</si>
  <si>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</si>
  <si>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</si>
  <si>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</si>
  <si>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</si>
  <si>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</si>
  <si>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</si>
  <si>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</si>
  <si>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</si>
  <si>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</si>
  <si>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</si>
  <si>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</si>
  <si>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</si>
  <si>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</si>
  <si>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</si>
  <si>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</si>
  <si>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</si>
  <si>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</si>
  <si>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</si>
  <si>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</si>
  <si>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</si>
  <si>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</si>
  <si>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</si>
  <si>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</si>
  <si>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</si>
  <si>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</si>
  <si>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</si>
  <si>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</si>
  <si>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</si>
  <si>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</si>
  <si>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</si>
  <si>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</si>
  <si>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</si>
  <si>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</si>
  <si>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</si>
  <si>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</si>
  <si>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</si>
  <si>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</si>
  <si>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</si>
  <si>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</si>
  <si>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</si>
  <si>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</si>
  <si>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</si>
  <si>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</si>
  <si>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</si>
  <si>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</si>
  <si>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</si>
  <si>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</si>
  <si>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</si>
  <si>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</si>
  <si>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</si>
  <si>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</si>
  <si>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</si>
  <si>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</si>
  <si>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</si>
  <si>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</si>
  <si>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</si>
  <si>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</si>
  <si>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</si>
  <si>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</si>
  <si>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</si>
  <si>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</si>
  <si>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</si>
  <si>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</si>
  <si>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</si>
  <si>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</si>
  <si>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</si>
  <si>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</si>
  <si>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</si>
  <si>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</si>
  <si>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</si>
  <si>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</si>
  <si>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</si>
  <si>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</si>
  <si>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</si>
  <si>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</si>
  <si>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</si>
  <si>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</si>
  <si>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</si>
  <si>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</si>
  <si>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</si>
  <si>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</si>
  <si>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</si>
  <si>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</si>
  <si>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</si>
  <si>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</si>
  <si>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</si>
  <si>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</si>
  <si>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</si>
  <si>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</si>
  <si>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</si>
  <si>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</si>
  <si>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</si>
  <si>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</si>
  <si>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</si>
  <si>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</si>
  <si>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</si>
  <si>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</si>
  <si>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</si>
  <si>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</si>
  <si>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</si>
  <si>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</si>
  <si>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</si>
  <si>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</si>
  <si>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</si>
  <si>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</si>
  <si>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</si>
  <si>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</si>
  <si>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</si>
  <si>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</si>
  <si>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</si>
  <si>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</si>
  <si>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</si>
  <si>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</si>
  <si>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</si>
  <si>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</si>
  <si>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</si>
  <si>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</si>
  <si>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</si>
  <si>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</si>
  <si>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</si>
  <si>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</si>
  <si>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</si>
  <si>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</si>
  <si>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</si>
  <si>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</si>
  <si>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</si>
  <si>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</si>
  <si>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</si>
  <si>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</si>
  <si>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</si>
  <si>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</si>
  <si>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</si>
  <si>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</si>
  <si>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</si>
  <si>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</si>
  <si>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</si>
  <si>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</si>
  <si>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</si>
  <si>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</si>
  <si>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</si>
  <si>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</si>
  <si>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</si>
  <si>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</si>
  <si>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</si>
  <si>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</si>
  <si>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</si>
  <si>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</si>
  <si>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</si>
  <si>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</si>
  <si>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</si>
  <si>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</si>
  <si>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</si>
  <si>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</si>
  <si>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</si>
  <si>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</si>
  <si>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</si>
  <si>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</si>
  <si>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</si>
  <si>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</si>
  <si>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</si>
  <si>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</si>
  <si>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</si>
  <si>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</si>
  <si>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</si>
  <si>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</si>
  <si>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</si>
  <si>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</si>
  <si>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</si>
  <si>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</si>
  <si>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</si>
  <si>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</si>
  <si>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</si>
  <si>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</si>
  <si>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</si>
  <si>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</si>
  <si>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</si>
  <si>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</si>
  <si>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</si>
  <si>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</si>
  <si>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</si>
  <si>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</si>
  <si>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</si>
  <si>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</si>
  <si>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</si>
  <si>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</si>
  <si>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</si>
  <si>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</si>
  <si>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</si>
  <si>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</si>
  <si>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</si>
  <si>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</si>
  <si>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</si>
  <si>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</si>
  <si>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</si>
  <si>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</si>
  <si>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</si>
  <si>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</si>
  <si>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</si>
  <si>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</si>
  <si>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</si>
  <si>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</si>
  <si>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</si>
  <si>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</si>
  <si>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</si>
  <si>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</si>
  <si>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</si>
  <si>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</si>
  <si>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</si>
  <si>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</si>
  <si>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</si>
  <si>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</si>
  <si>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</si>
  <si>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</si>
  <si>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</si>
  <si>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</si>
  <si>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</si>
  <si>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</si>
  <si>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</si>
  <si>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</si>
  <si>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</si>
  <si>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</si>
  <si>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</si>
  <si>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</si>
  <si>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</si>
  <si>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</si>
  <si>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</si>
  <si>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</si>
  <si>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</si>
  <si>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</si>
  <si>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</si>
  <si>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</si>
  <si>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</si>
  <si>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</si>
  <si>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</si>
  <si>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</si>
  <si>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</si>
  <si>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</si>
  <si>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</si>
  <si>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</si>
  <si>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</si>
  <si>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</si>
  <si>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</si>
  <si>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</si>
  <si>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</si>
  <si>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</si>
  <si>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</si>
  <si>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</si>
  <si>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</si>
  <si>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</si>
  <si>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</si>
  <si>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</si>
  <si>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</si>
  <si>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</si>
  <si>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</si>
  <si>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</si>
  <si>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</si>
  <si>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</si>
  <si>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</si>
  <si>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</si>
  <si>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</si>
  <si>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</si>
  <si>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</si>
  <si>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</si>
  <si>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</si>
  <si>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</si>
  <si>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</si>
  <si>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</si>
  <si>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</si>
  <si>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</si>
  <si>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</si>
  <si>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</si>
  <si>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</si>
  <si>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</si>
  <si>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</si>
  <si>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</si>
  <si>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</si>
  <si>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</si>
  <si>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</si>
  <si>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</si>
  <si>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</si>
  <si>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</si>
  <si>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</si>
  <si>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</si>
  <si>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</si>
  <si>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</si>
  <si>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</si>
  <si>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</si>
  <si>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</si>
  <si>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</si>
  <si>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</si>
  <si>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</si>
  <si>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</si>
  <si>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</si>
  <si>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</si>
  <si>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</si>
  <si>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</si>
  <si>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</si>
  <si>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</si>
  <si>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</si>
  <si>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</si>
  <si>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</si>
  <si>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</si>
  <si>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</si>
  <si>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</si>
  <si>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</si>
  <si>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</si>
  <si>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</si>
  <si>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</si>
  <si>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</si>
  <si>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</si>
  <si>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</si>
  <si>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</si>
  <si>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</si>
  <si>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</si>
  <si>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</si>
  <si>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</si>
  <si>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</si>
  <si>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</si>
  <si>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</si>
  <si>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</si>
  <si>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</si>
  <si>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</si>
  <si>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</si>
  <si>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</si>
  <si>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</si>
  <si>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</si>
  <si>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</si>
  <si>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</si>
  <si>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</si>
  <si>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</si>
  <si>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</si>
  <si>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</si>
  <si>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</si>
  <si>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</si>
  <si>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</si>
  <si>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</si>
  <si>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</si>
  <si>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</si>
  <si>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</si>
  <si>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</si>
  <si>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</si>
  <si>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</si>
  <si>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</si>
  <si>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</si>
  <si>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</si>
  <si>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</si>
  <si>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</si>
  <si>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</si>
  <si>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</si>
  <si>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</si>
  <si>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</si>
  <si>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</si>
  <si>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</si>
  <si>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</si>
  <si>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</si>
  <si>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</si>
  <si>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</si>
  <si>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</si>
  <si>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</si>
  <si>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</si>
  <si>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</si>
  <si>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</si>
  <si>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</si>
  <si>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</si>
  <si>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</si>
  <si>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</si>
  <si>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</si>
  <si>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</si>
  <si>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</si>
  <si>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</si>
  <si>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</si>
  <si>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</si>
  <si>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</si>
  <si>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</si>
  <si>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</si>
  <si>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</si>
  <si>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</si>
  <si>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</si>
  <si>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</si>
  <si>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</si>
  <si>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</si>
  <si>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</si>
  <si>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</si>
  <si>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</si>
  <si>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</si>
  <si>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</si>
  <si>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</si>
  <si>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</si>
  <si>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</si>
  <si>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</si>
  <si>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</si>
  <si>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</si>
  <si>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</si>
  <si>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</si>
  <si>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</si>
  <si>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</si>
  <si>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</si>
  <si>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</si>
  <si>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</si>
  <si>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</si>
  <si>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</si>
  <si>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</si>
  <si>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</si>
  <si>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</si>
  <si>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</si>
  <si>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</si>
  <si>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</si>
  <si>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</si>
  <si>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</si>
  <si>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</si>
  <si>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</si>
  <si>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</si>
  <si>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</si>
  <si>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</si>
  <si>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</si>
  <si>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</si>
  <si>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</si>
  <si>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</si>
  <si>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</si>
  <si>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</si>
  <si>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</si>
  <si>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</si>
  <si>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</si>
  <si>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</si>
  <si>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</si>
  <si>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</si>
  <si>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</si>
  <si>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</si>
  <si>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</si>
  <si>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</si>
  <si>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</si>
  <si>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</si>
  <si>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</si>
  <si>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</si>
  <si>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</si>
  <si>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</si>
  <si>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</si>
  <si>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</si>
  <si>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</si>
  <si>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</si>
  <si>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</si>
  <si>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</si>
  <si>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</si>
  <si>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</si>
  <si>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</si>
  <si>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</si>
  <si>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</si>
  <si>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</si>
  <si>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</si>
  <si>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</si>
  <si>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</si>
  <si>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</si>
  <si>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</si>
  <si>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</si>
  <si>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</si>
  <si>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</si>
  <si>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</si>
  <si>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</si>
  <si>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</si>
  <si>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</si>
  <si>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</si>
  <si>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</si>
  <si>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</si>
  <si>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</si>
  <si>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</si>
  <si>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</si>
  <si>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</si>
  <si>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</si>
  <si>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</si>
  <si>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</si>
  <si>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</si>
  <si>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</si>
  <si>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</si>
  <si>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</si>
  <si>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</si>
  <si>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</si>
  <si>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</si>
  <si>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</si>
  <si>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</si>
  <si>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</si>
  <si>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</si>
  <si>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</si>
  <si>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</si>
  <si>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</si>
  <si>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</si>
  <si>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</si>
  <si>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</si>
  <si>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</si>
  <si>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</si>
  <si>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</si>
  <si>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</si>
  <si>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</si>
  <si>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</si>
  <si>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</si>
  <si>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</si>
  <si>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</si>
  <si>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</si>
  <si>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</si>
  <si>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</si>
  <si>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</si>
  <si>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</si>
  <si>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</si>
  <si>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</si>
  <si>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</si>
  <si>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</si>
  <si>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</si>
  <si>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</si>
  <si>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</si>
  <si>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</si>
  <si>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</si>
  <si>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</si>
  <si>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</si>
  <si>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</si>
  <si>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</si>
  <si>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</si>
  <si>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</si>
  <si>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</si>
  <si>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</si>
  <si>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</si>
  <si>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</si>
  <si>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</si>
  <si>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</si>
  <si>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</si>
  <si>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</si>
  <si>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</si>
  <si>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</si>
  <si>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</si>
  <si>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</si>
  <si>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</si>
  <si>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</si>
  <si>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</si>
  <si>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</si>
  <si>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</si>
  <si>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</si>
  <si>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</si>
  <si>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</si>
  <si>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</si>
  <si>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</si>
  <si>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</si>
  <si>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</si>
  <si>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</si>
  <si>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</si>
  <si>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</si>
  <si>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</si>
  <si>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</si>
  <si>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</si>
  <si>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</si>
  <si>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</si>
  <si>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</si>
  <si>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</si>
  <si>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</si>
  <si>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</si>
  <si>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</si>
  <si>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</si>
  <si>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</si>
  <si>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</si>
  <si>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</si>
  <si>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</si>
  <si>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</si>
  <si>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</si>
  <si>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</si>
  <si>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</si>
  <si>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</si>
  <si>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</si>
  <si>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</si>
  <si>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</si>
  <si>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</si>
  <si>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</si>
  <si>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</si>
  <si>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</si>
  <si>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</si>
  <si>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</si>
  <si>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</si>
  <si>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</si>
  <si>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</si>
  <si>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</si>
  <si>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</si>
  <si>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</si>
  <si>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</si>
  <si>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</si>
  <si>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</si>
  <si>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</si>
  <si>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</si>
  <si>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</si>
  <si>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</si>
  <si>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</si>
  <si>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</si>
  <si>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</si>
  <si>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</si>
  <si>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</si>
  <si>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</si>
  <si>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</si>
  <si>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</si>
  <si>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</si>
  <si>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</si>
  <si>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</si>
  <si>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</si>
  <si>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</si>
  <si>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</si>
  <si>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</si>
  <si>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</si>
  <si>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</si>
  <si>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</si>
  <si>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</si>
  <si>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</si>
  <si>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</si>
  <si>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</si>
  <si>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</si>
  <si>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</si>
  <si>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</si>
  <si>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</si>
  <si>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</si>
  <si>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</si>
  <si>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</si>
  <si>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</si>
  <si>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</si>
  <si>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</si>
  <si>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</si>
  <si>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</si>
  <si>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</si>
  <si>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</si>
  <si>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</si>
  <si>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</si>
  <si>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</si>
  <si>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</si>
  <si>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</si>
  <si>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</si>
  <si>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</si>
  <si>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</si>
  <si>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</si>
  <si>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</si>
  <si>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</si>
  <si>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</si>
  <si>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</si>
  <si>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</si>
  <si>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</si>
  <si>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</si>
  <si>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</si>
  <si>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</si>
  <si>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</si>
  <si>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</si>
  <si>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</si>
  <si>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</si>
  <si>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</si>
  <si>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</si>
  <si>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</si>
  <si>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</si>
  <si>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</si>
  <si>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</si>
  <si>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</si>
  <si>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</si>
  <si>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</si>
  <si>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</si>
  <si>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</si>
  <si>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</si>
  <si>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</si>
  <si>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</si>
  <si>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</si>
  <si>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</si>
  <si>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</si>
  <si>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</si>
  <si>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</si>
  <si>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</si>
  <si>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</si>
  <si>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</si>
  <si>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</si>
  <si>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</si>
  <si>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</si>
  <si>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</si>
  <si>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</si>
  <si>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</si>
  <si>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</si>
  <si>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</si>
  <si>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</si>
  <si>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</si>
  <si>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</si>
  <si>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</si>
  <si>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</si>
  <si>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</si>
  <si>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</si>
  <si>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</si>
  <si>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</si>
  <si>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</si>
  <si>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</si>
  <si>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</si>
  <si>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</si>
  <si>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</si>
  <si>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</si>
  <si>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</si>
  <si>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</si>
  <si>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</si>
  <si>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</si>
  <si>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</si>
  <si>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</si>
  <si>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</si>
  <si>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</si>
  <si>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</si>
  <si>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</si>
  <si>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</si>
  <si>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</si>
  <si>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</si>
  <si>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</si>
  <si>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</si>
  <si>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</si>
  <si>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</si>
  <si>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</si>
  <si>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</si>
  <si>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</si>
  <si>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</si>
  <si>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</si>
  <si>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</si>
  <si>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</si>
  <si>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</si>
  <si>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</si>
  <si>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</si>
  <si>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</si>
  <si>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</si>
  <si>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</si>
  <si>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</si>
  <si>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</si>
  <si>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</si>
  <si>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</si>
  <si>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</si>
  <si>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</si>
  <si>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</si>
  <si>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</si>
  <si>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</si>
  <si>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</si>
  <si>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</si>
  <si>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</si>
  <si>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</si>
  <si>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</si>
  <si>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</si>
  <si>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</si>
  <si>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</si>
  <si>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</si>
  <si>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</si>
  <si>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</si>
  <si>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</si>
  <si>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</si>
  <si>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</si>
  <si>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</si>
  <si>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</si>
  <si>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</si>
  <si>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</si>
  <si>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</si>
  <si>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</si>
  <si>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</si>
  <si>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</si>
  <si>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</si>
  <si>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</si>
  <si>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</si>
  <si>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</si>
  <si>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</si>
  <si>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</si>
  <si>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</si>
  <si>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</si>
  <si>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</si>
  <si>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</si>
  <si>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</si>
  <si>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</si>
  <si>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</si>
  <si>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</si>
  <si>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</si>
  <si>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</si>
  <si>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</si>
  <si>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</si>
  <si>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</si>
  <si>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</si>
  <si>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</si>
  <si>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</si>
  <si>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</si>
  <si>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</si>
  <si>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</si>
  <si>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</si>
  <si>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</si>
  <si>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</si>
  <si>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</si>
  <si>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</si>
  <si>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</si>
  <si>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</si>
  <si>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</si>
  <si>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</si>
  <si>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</si>
  <si>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</si>
  <si>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</si>
  <si>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</si>
  <si>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</si>
  <si>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</si>
  <si>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</si>
  <si>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</si>
  <si>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</si>
  <si>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</si>
  <si>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</si>
  <si>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</si>
  <si>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</si>
  <si>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</si>
  <si>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</si>
  <si>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</si>
  <si>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</si>
  <si>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</si>
  <si>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</si>
  <si>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</si>
  <si>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</si>
  <si>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</si>
  <si>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</si>
  <si>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</si>
  <si>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</si>
  <si>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</si>
  <si>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</si>
  <si>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</si>
  <si>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</si>
  <si>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</si>
  <si>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</si>
  <si>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</si>
  <si>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</si>
  <si>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</si>
  <si>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</si>
  <si>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</si>
  <si>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</si>
  <si>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</si>
  <si>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</si>
  <si>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</si>
  <si>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</si>
  <si>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</si>
  <si>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</si>
  <si>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</si>
  <si>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</si>
  <si>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</si>
  <si>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</si>
  <si>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</si>
  <si>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</si>
  <si>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</si>
  <si>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</si>
  <si>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</si>
  <si>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</si>
  <si>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</si>
  <si>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</si>
  <si>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</si>
  <si>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</si>
  <si>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</si>
  <si>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</si>
  <si>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</si>
  <si>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</si>
  <si>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</si>
  <si>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</si>
  <si>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</si>
  <si>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</si>
  <si>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</si>
  <si>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</si>
  <si>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</si>
  <si>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</si>
  <si>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</si>
  <si>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</si>
  <si>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</si>
  <si>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</si>
  <si>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</si>
  <si>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</si>
  <si>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</si>
  <si>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</si>
  <si>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</si>
  <si>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</si>
  <si>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</si>
  <si>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</si>
  <si>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</si>
  <si>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</si>
  <si>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</si>
  <si>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</si>
  <si>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</si>
  <si>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</si>
  <si>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</si>
  <si>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</si>
  <si>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</si>
  <si>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</si>
  <si>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</si>
  <si>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</si>
  <si>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</si>
  <si>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</si>
  <si>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</si>
  <si>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</si>
  <si>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</si>
  <si>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</si>
  <si>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</si>
  <si>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</si>
  <si>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</si>
  <si>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</si>
  <si>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</si>
  <si>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</si>
  <si>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</si>
  <si>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</si>
  <si>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</si>
  <si>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</si>
  <si>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</si>
  <si>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</si>
  <si>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</si>
  <si>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</si>
  <si>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</si>
  <si>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</si>
  <si>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</si>
  <si>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</si>
  <si>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</si>
  <si>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</si>
  <si>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</si>
  <si>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</si>
  <si>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</si>
  <si>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</si>
  <si>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</si>
  <si>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</si>
  <si>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</si>
  <si>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</si>
  <si>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</si>
  <si>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</si>
  <si>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</si>
  <si>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</si>
  <si>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</si>
  <si>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</si>
  <si>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</si>
  <si>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</si>
  <si>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</si>
  <si>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</si>
  <si>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</si>
  <si>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</si>
  <si>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</si>
  <si>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</si>
  <si>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</si>
  <si>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</si>
  <si>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</si>
  <si>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</si>
  <si>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</si>
  <si>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</si>
  <si>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</si>
  <si>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</si>
  <si>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</si>
  <si>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</si>
  <si>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</si>
  <si>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</si>
  <si>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</si>
  <si>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</si>
  <si>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</si>
  <si>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</si>
  <si>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</si>
  <si>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</si>
  <si>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</si>
  <si>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</si>
  <si>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</si>
  <si>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</si>
  <si>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</si>
  <si>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</si>
  <si>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</si>
  <si>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</si>
  <si>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</si>
  <si>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</si>
  <si>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</si>
  <si>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</si>
  <si>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</si>
  <si>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</si>
  <si>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</si>
  <si>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</si>
  <si>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</si>
  <si>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</si>
  <si>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</si>
  <si>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</si>
  <si>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</si>
  <si>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</si>
  <si>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</si>
  <si>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</si>
  <si>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</si>
  <si>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</si>
  <si>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</si>
  <si>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</si>
  <si>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</si>
  <si>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</si>
  <si>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</si>
  <si>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</si>
  <si>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</si>
  <si>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</si>
  <si>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</si>
  <si>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</si>
  <si>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</si>
  <si>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</si>
  <si>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</si>
  <si>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</si>
  <si>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</si>
  <si>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</si>
  <si>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</si>
  <si>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</si>
  <si>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</si>
  <si>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</si>
  <si>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</si>
  <si>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</si>
  <si>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</si>
  <si>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</si>
  <si>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</si>
  <si>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</si>
  <si>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</si>
  <si>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</si>
  <si>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</si>
  <si>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</si>
  <si>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</si>
  <si>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</si>
  <si>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</si>
  <si>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</si>
  <si>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</si>
  <si>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</si>
  <si>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</si>
  <si>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</si>
  <si>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</si>
  <si>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</si>
  <si>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</si>
  <si>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</si>
  <si>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</si>
  <si>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</si>
  <si>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</si>
  <si>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</si>
  <si>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</si>
  <si>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</si>
  <si>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</si>
  <si>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</si>
  <si>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</si>
  <si>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</si>
  <si>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</si>
  <si>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</si>
  <si>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</si>
  <si>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</si>
  <si>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</si>
  <si>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</si>
  <si>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</si>
  <si>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</si>
  <si>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</si>
  <si>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</si>
  <si>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</si>
  <si>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</si>
  <si>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</si>
  <si>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</si>
  <si>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</si>
  <si>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</si>
  <si>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</si>
  <si>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</si>
  <si>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</si>
  <si>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</si>
  <si>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</si>
  <si>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</si>
  <si>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</si>
  <si>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</si>
  <si>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</si>
  <si>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</si>
  <si>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</si>
  <si>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</si>
  <si>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</si>
  <si>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</si>
  <si>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</si>
  <si>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</si>
  <si>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</si>
  <si>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</si>
  <si>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</si>
  <si>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</si>
  <si>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</si>
  <si>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</si>
  <si>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</si>
  <si>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</si>
  <si>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</si>
  <si>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</si>
  <si>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</si>
  <si>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</si>
  <si>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</si>
  <si>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</si>
  <si>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</si>
  <si>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</si>
  <si>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</si>
  <si>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</si>
  <si>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</si>
  <si>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</si>
  <si>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</si>
  <si>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</si>
  <si>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</si>
  <si>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</si>
  <si>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</si>
  <si>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</si>
  <si>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</si>
  <si>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</si>
  <si>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</si>
  <si>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</si>
  <si>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</si>
  <si>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</si>
  <si>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</si>
  <si>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</si>
  <si>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</si>
  <si>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</si>
  <si>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</si>
  <si>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</si>
  <si>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</si>
  <si>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</si>
  <si>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</si>
  <si>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</si>
  <si>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</si>
  <si>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</si>
  <si>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</si>
  <si>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</si>
  <si>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</si>
  <si>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</si>
  <si>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</si>
  <si>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</si>
  <si>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</si>
  <si>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</si>
  <si>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</si>
  <si>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</si>
  <si>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</si>
  <si>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</si>
  <si>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</si>
  <si>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</si>
  <si>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</si>
  <si>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</si>
  <si>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</si>
  <si>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</si>
  <si>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</si>
  <si>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</si>
  <si>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</si>
  <si>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</si>
  <si>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</si>
  <si>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</si>
  <si>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</si>
  <si>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</si>
  <si>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</si>
  <si>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</si>
  <si>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</si>
  <si>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</si>
  <si>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</si>
  <si>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</si>
  <si>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</si>
  <si>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</si>
  <si>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</si>
  <si>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</si>
  <si>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</si>
  <si>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</si>
  <si>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</si>
  <si>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</si>
  <si>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</si>
  <si>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</si>
  <si>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</si>
  <si>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</si>
  <si>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</si>
  <si>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</si>
  <si>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</si>
  <si>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</si>
  <si>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</si>
  <si>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</si>
  <si>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</si>
  <si>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</si>
  <si>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</si>
  <si>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</si>
  <si>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</si>
  <si>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</si>
  <si>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</si>
  <si>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</si>
  <si>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</si>
  <si>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</si>
  <si>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</si>
  <si>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</si>
  <si>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</si>
  <si>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</si>
  <si>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</si>
  <si>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</si>
  <si>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</si>
  <si>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</si>
  <si>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</si>
  <si>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</si>
  <si>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</si>
  <si>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</si>
  <si>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</si>
  <si>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</si>
  <si>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</si>
  <si>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</si>
  <si>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</si>
  <si>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</si>
  <si>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</si>
  <si>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</si>
  <si>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</si>
  <si>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</si>
  <si>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</si>
  <si>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</si>
  <si>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</si>
  <si>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</si>
  <si>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</si>
  <si>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</si>
  <si>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</si>
  <si>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</si>
  <si>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</si>
  <si>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</si>
  <si>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</si>
  <si>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</si>
  <si>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</si>
  <si>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</si>
  <si>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</si>
  <si>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</si>
  <si>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</si>
  <si>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</si>
  <si>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</si>
  <si>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</si>
  <si>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</si>
  <si>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</si>
  <si>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</si>
  <si>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</si>
  <si>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</si>
  <si>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</si>
  <si>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</si>
  <si>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</si>
  <si>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</si>
  <si>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</si>
  <si>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</si>
  <si>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</si>
  <si>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</si>
  <si>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</si>
  <si>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</si>
  <si>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</si>
  <si>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</si>
  <si>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</si>
  <si>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</si>
  <si>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</si>
  <si>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</si>
  <si>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</si>
  <si>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</si>
  <si>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</si>
  <si>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</si>
  <si>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</si>
  <si>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</si>
  <si>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</si>
  <si>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</si>
  <si>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</si>
  <si>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</si>
  <si>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</si>
  <si>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</si>
  <si>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</si>
  <si>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</si>
  <si>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</si>
  <si>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</si>
  <si>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</si>
  <si>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</si>
  <si>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</si>
  <si>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</si>
  <si>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</si>
  <si>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</si>
  <si>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</si>
  <si>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</si>
  <si>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</si>
  <si>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</si>
  <si>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</si>
  <si>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</si>
  <si>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</si>
  <si>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</si>
  <si>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</si>
  <si>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</si>
  <si>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</si>
  <si>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</si>
  <si>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</si>
  <si>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</si>
  <si>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</si>
  <si>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</si>
  <si>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</si>
  <si>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</si>
  <si>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</si>
  <si>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</si>
  <si>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</si>
  <si>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</si>
  <si>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</si>
  <si>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</si>
  <si>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</si>
  <si>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</si>
  <si>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</si>
  <si>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</si>
  <si>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</si>
  <si>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</si>
  <si>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</si>
  <si>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</si>
  <si>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</si>
  <si>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</si>
  <si>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</si>
  <si>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</si>
  <si>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</si>
  <si>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</si>
  <si>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</si>
  <si>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</si>
  <si>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</si>
  <si>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</si>
  <si>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</si>
  <si>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</si>
  <si>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</si>
  <si>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</si>
  <si>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</si>
  <si>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</si>
  <si>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</si>
  <si>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</si>
  <si>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</si>
  <si>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</si>
  <si>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</si>
  <si>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</si>
  <si>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</si>
  <si>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</si>
  <si>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</si>
  <si>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</si>
  <si>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</si>
  <si>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</si>
  <si>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</si>
  <si>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</si>
  <si>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</si>
  <si>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</si>
  <si>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</si>
  <si>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</si>
  <si>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</si>
  <si>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</si>
  <si>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</si>
  <si>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</si>
  <si>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</si>
  <si>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</si>
  <si>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</si>
  <si>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</si>
  <si>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</si>
  <si>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</si>
  <si>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</si>
  <si>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</si>
  <si>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</si>
  <si>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</si>
  <si>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</si>
  <si>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</si>
  <si>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</si>
  <si>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</si>
  <si>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</si>
  <si>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</si>
  <si>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</si>
  <si>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</si>
  <si>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</si>
  <si>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</si>
  <si>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</si>
  <si>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</si>
  <si>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</si>
  <si>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</si>
  <si>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</si>
  <si>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</si>
  <si>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</si>
  <si>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</si>
  <si>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</si>
  <si>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</si>
  <si>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</si>
  <si>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</si>
  <si>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</si>
  <si>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</si>
  <si>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</si>
  <si>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</si>
  <si>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</si>
  <si>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</si>
  <si>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</si>
  <si>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</si>
  <si>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</si>
  <si>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</si>
  <si>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</si>
  <si>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</si>
  <si>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</si>
  <si>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</si>
  <si>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</si>
  <si>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</si>
  <si>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</si>
  <si>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</si>
  <si>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</si>
  <si>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</si>
  <si>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</si>
  <si>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</si>
  <si>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</si>
  <si>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</si>
  <si>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</si>
  <si>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</si>
  <si>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</si>
  <si>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</si>
  <si>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</si>
  <si>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</si>
  <si>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</si>
  <si>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</si>
  <si>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</si>
  <si>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</si>
  <si>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</si>
  <si>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</si>
  <si>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</si>
  <si>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</si>
  <si>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</si>
  <si>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</si>
  <si>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</si>
  <si>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</si>
  <si>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</si>
  <si>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</si>
  <si>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</si>
  <si>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</si>
  <si>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</si>
  <si>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</si>
  <si>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</si>
  <si>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</si>
  <si>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</si>
  <si>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</si>
  <si>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</si>
  <si>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</si>
  <si>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</si>
  <si>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</si>
  <si>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</si>
  <si>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</si>
  <si>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</si>
  <si>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</si>
  <si>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</si>
  <si>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</si>
  <si>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</si>
  <si>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</si>
  <si>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</si>
  <si>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</si>
  <si>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</si>
  <si>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</si>
  <si>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</si>
  <si>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</si>
  <si>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</si>
  <si>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</si>
  <si>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</si>
  <si>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</si>
  <si>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</si>
  <si>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</si>
  <si>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</si>
  <si>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</si>
  <si>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</si>
  <si>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</si>
  <si>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</si>
  <si>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</si>
  <si>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</si>
  <si>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</si>
  <si>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</si>
  <si>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</si>
  <si>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</si>
  <si>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</si>
  <si>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</si>
  <si>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</si>
  <si>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</si>
  <si>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</si>
  <si>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</si>
  <si>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</si>
  <si>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</si>
  <si>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</si>
  <si>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</si>
  <si>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</si>
  <si>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</si>
  <si>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</si>
  <si>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</si>
  <si>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</si>
  <si>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</si>
  <si>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</si>
  <si>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</si>
  <si>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</si>
  <si>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</si>
  <si>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</si>
  <si>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</si>
  <si>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</si>
  <si>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</si>
  <si>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</si>
  <si>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</si>
  <si>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</si>
  <si>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</si>
  <si>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</si>
  <si>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</si>
  <si>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</si>
  <si>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</si>
  <si>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</si>
  <si>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</si>
  <si>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</si>
  <si>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</si>
  <si>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</si>
  <si>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</si>
  <si>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</si>
  <si>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</si>
  <si>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</si>
  <si>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</si>
  <si>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</si>
  <si>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</si>
  <si>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</si>
  <si>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</si>
  <si>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</si>
  <si>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</si>
  <si>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</si>
  <si>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</si>
  <si>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</si>
  <si>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</si>
  <si>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</si>
  <si>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</si>
  <si>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</si>
  <si>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</si>
  <si>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</si>
  <si>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</si>
  <si>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</si>
  <si>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</si>
  <si>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</si>
  <si>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</si>
  <si>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</si>
  <si>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</si>
  <si>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</si>
  <si>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</si>
  <si>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</si>
  <si>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</si>
  <si>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</si>
  <si>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</si>
  <si>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</si>
  <si>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</si>
  <si>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</si>
  <si>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</si>
  <si>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</si>
  <si>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</si>
  <si>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</si>
  <si>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</si>
  <si>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</si>
  <si>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</si>
  <si>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</si>
  <si>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</si>
  <si>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</si>
  <si>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</si>
  <si>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</si>
  <si>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</si>
  <si>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</si>
  <si>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</si>
  <si>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</si>
  <si>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</si>
  <si>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</si>
  <si>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</si>
  <si>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</si>
  <si>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</si>
  <si>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</si>
  <si>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</si>
  <si>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</si>
  <si>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</si>
  <si>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</si>
  <si>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</si>
  <si>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</si>
  <si>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</si>
  <si>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</si>
  <si>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</si>
  <si>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</si>
  <si>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</si>
  <si>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</si>
  <si>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</si>
  <si>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</si>
  <si>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</si>
  <si>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</si>
  <si>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</si>
  <si>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</si>
  <si>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</si>
  <si>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</si>
  <si>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</si>
  <si>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</si>
  <si>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</si>
  <si>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</si>
  <si>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</si>
  <si>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</si>
  <si>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</si>
  <si>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</si>
  <si>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</si>
  <si>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</si>
  <si>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</si>
  <si>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</si>
  <si>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</si>
  <si>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</si>
  <si>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</si>
  <si>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</si>
  <si>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</si>
  <si>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</si>
  <si>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</si>
  <si>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</si>
  <si>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</si>
  <si>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</si>
  <si>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</si>
  <si>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</si>
  <si>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</si>
  <si>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</si>
  <si>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</si>
  <si>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</si>
  <si>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</si>
  <si>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</si>
  <si>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</si>
  <si>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</si>
  <si>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</si>
  <si>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</si>
  <si>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</si>
  <si>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</si>
  <si>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</si>
  <si>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</si>
  <si>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</si>
  <si>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</si>
  <si>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</si>
  <si>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</si>
  <si>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</si>
  <si>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</si>
  <si>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</si>
  <si>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</si>
  <si>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</si>
  <si>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</si>
  <si>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</si>
  <si>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</si>
  <si>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</si>
  <si>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</si>
  <si>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</si>
  <si>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</si>
  <si>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</si>
  <si>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</si>
  <si>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</si>
  <si>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</si>
  <si>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</si>
  <si>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</si>
  <si>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</si>
  <si>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</si>
  <si>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</si>
  <si>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</si>
  <si>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</si>
  <si>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</si>
  <si>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</si>
  <si>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</si>
  <si>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</si>
  <si>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</si>
  <si>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</si>
  <si>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</si>
  <si>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</si>
  <si>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</si>
  <si>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</si>
  <si>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</si>
  <si>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</si>
  <si>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</si>
  <si>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</si>
  <si>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</si>
  <si>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</si>
  <si>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</si>
  <si>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</si>
  <si>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</si>
  <si>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</si>
  <si>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</si>
  <si>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</si>
  <si>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</si>
  <si>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</si>
  <si>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</si>
  <si>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</si>
  <si>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</si>
  <si>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</si>
  <si>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</si>
  <si>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</si>
  <si>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</si>
  <si>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</si>
  <si>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</si>
  <si>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</si>
  <si>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</si>
  <si>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</si>
  <si>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</si>
  <si>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</si>
  <si>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</si>
  <si>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</si>
  <si>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</si>
  <si>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</si>
  <si>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</si>
  <si>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</si>
  <si>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</si>
  <si>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</si>
  <si>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</si>
  <si>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</si>
  <si>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</si>
  <si>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</si>
  <si>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</si>
  <si>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</si>
  <si>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</si>
  <si>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</si>
  <si>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</si>
  <si>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</si>
  <si>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</si>
  <si>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</si>
  <si>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</si>
  <si>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</si>
  <si>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</si>
  <si>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</si>
  <si>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</si>
  <si>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</si>
  <si>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</si>
  <si>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</si>
  <si>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</si>
  <si>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</si>
  <si>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</si>
  <si>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</si>
  <si>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</si>
  <si>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</si>
  <si>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</si>
  <si>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</si>
  <si>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</si>
  <si>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</si>
  <si>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</si>
  <si>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</si>
  <si>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</si>
  <si>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</si>
  <si>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</si>
  <si>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</si>
  <si>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</si>
  <si>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</si>
  <si>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</si>
  <si>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</si>
  <si>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</si>
  <si>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</si>
  <si>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</si>
  <si>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</si>
  <si>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</si>
  <si>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</si>
  <si>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</si>
  <si>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</si>
  <si>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</si>
  <si>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</si>
  <si>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</si>
  <si>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</si>
  <si>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</si>
  <si>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</si>
  <si>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</si>
  <si>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</si>
  <si>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</si>
  <si>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</si>
  <si>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</si>
  <si>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</si>
  <si>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</si>
  <si>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</si>
  <si>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</si>
  <si>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</si>
  <si>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</si>
  <si>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</si>
  <si>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</si>
  <si>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</si>
  <si>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</si>
  <si>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</si>
  <si>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</si>
  <si>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</si>
  <si>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</si>
  <si>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</si>
  <si>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</si>
  <si>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</si>
  <si>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</si>
  <si>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</si>
  <si>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</si>
  <si>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</si>
  <si>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</si>
  <si>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</si>
  <si>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</si>
  <si>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</si>
  <si>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</si>
  <si>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</si>
  <si>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</si>
  <si>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</si>
  <si>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</si>
  <si>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</si>
  <si>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</si>
  <si>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</si>
  <si>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</si>
  <si>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</si>
  <si>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</si>
  <si>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</si>
  <si>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</si>
  <si>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</si>
  <si>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</si>
  <si>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</si>
  <si>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</si>
  <si>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</si>
  <si>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</si>
  <si>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</si>
  <si>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</si>
  <si>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</si>
  <si>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</si>
  <si>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</si>
  <si>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</si>
  <si>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</si>
  <si>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</si>
  <si>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</si>
  <si>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</si>
  <si>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</si>
  <si>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</si>
  <si>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</si>
  <si>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</si>
  <si>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</si>
  <si>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</si>
  <si>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</si>
  <si>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</si>
  <si>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</si>
  <si>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</si>
  <si>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</si>
  <si>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</si>
  <si>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</si>
  <si>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</si>
  <si>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</si>
  <si>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</si>
  <si>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</si>
  <si>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</si>
  <si>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</si>
  <si>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</si>
  <si>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</si>
  <si>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</si>
  <si>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</si>
  <si>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</si>
  <si>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</si>
  <si>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</si>
  <si>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</si>
  <si>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</si>
  <si>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</si>
  <si>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</si>
  <si>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</si>
  <si>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</si>
  <si>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</si>
  <si>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</si>
  <si>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</si>
  <si>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</si>
  <si>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</si>
  <si>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</si>
  <si>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</si>
  <si>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</si>
  <si>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</si>
  <si>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</si>
  <si>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</si>
  <si>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</si>
  <si>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</si>
  <si>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</si>
  <si>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</si>
  <si>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</si>
  <si>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</si>
  <si>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</si>
  <si>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</si>
  <si>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</si>
  <si>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</si>
  <si>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</si>
  <si>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</si>
  <si>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</si>
  <si>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</si>
  <si>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</si>
  <si>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</si>
  <si>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</si>
  <si>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</si>
  <si>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</si>
  <si>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</si>
  <si>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</si>
  <si>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</si>
  <si>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</si>
  <si>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</si>
  <si>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</si>
  <si>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</si>
  <si>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</si>
  <si>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</si>
  <si>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</si>
  <si>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</si>
  <si>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</si>
  <si>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</si>
  <si>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</si>
  <si>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</si>
  <si>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</si>
  <si>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</si>
  <si>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</si>
  <si>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</si>
  <si>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</si>
  <si>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</si>
  <si>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</si>
  <si>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</si>
  <si>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</si>
  <si>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</si>
  <si>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</si>
  <si>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</si>
  <si>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</si>
  <si>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</si>
  <si>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</si>
  <si>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</si>
  <si>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</si>
  <si>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</si>
  <si>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</si>
  <si>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</si>
  <si>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</si>
  <si>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</si>
  <si>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</si>
  <si>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</si>
  <si>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</si>
  <si>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</si>
  <si>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</si>
  <si>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</si>
  <si>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</si>
  <si>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</si>
  <si>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</si>
  <si>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</si>
  <si>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</si>
  <si>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</si>
  <si>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</si>
  <si>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</si>
  <si>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</si>
  <si>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</si>
  <si>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</si>
  <si>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</si>
  <si>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</si>
  <si>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</si>
  <si>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</si>
  <si>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</si>
  <si>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</si>
  <si>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</si>
  <si>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</si>
  <si>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</si>
  <si>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</si>
  <si>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</si>
  <si>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</si>
  <si>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</si>
  <si>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</si>
  <si>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</si>
  <si>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</si>
  <si>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</si>
  <si>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</si>
  <si>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</si>
  <si>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</si>
  <si>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</si>
  <si>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</si>
  <si>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</si>
  <si>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</si>
  <si>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</si>
  <si>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</si>
  <si>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</si>
  <si>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</si>
  <si>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</si>
  <si>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</si>
  <si>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</si>
  <si>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</si>
  <si>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</si>
  <si>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</si>
  <si>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</si>
  <si>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</si>
  <si>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</si>
  <si>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</si>
  <si>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</si>
  <si>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</si>
  <si>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</si>
  <si>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</si>
  <si>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</si>
  <si>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</si>
  <si>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</si>
  <si>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</si>
  <si>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</si>
  <si>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</si>
  <si>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</si>
  <si>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</si>
  <si>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</si>
  <si>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</si>
  <si>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</si>
  <si>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</si>
  <si>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</si>
  <si>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</si>
  <si>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</si>
  <si>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</si>
  <si>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</si>
  <si>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</si>
  <si>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</si>
  <si>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</si>
  <si>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</si>
  <si>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</si>
  <si>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</si>
  <si>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</si>
  <si>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</si>
  <si>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</si>
  <si>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</si>
  <si>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</si>
  <si>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</si>
  <si>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</si>
  <si>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</si>
  <si>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</si>
  <si>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</si>
  <si>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</si>
  <si>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</si>
  <si>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</si>
  <si>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</si>
  <si>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</si>
  <si>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</si>
  <si>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</si>
  <si>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</si>
  <si>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</si>
  <si>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</si>
  <si>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</si>
  <si>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</si>
  <si>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</si>
  <si>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</si>
  <si>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</si>
  <si>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</si>
  <si>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</si>
  <si>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</si>
  <si>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</si>
  <si>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</si>
  <si>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</si>
  <si>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</si>
  <si>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</si>
  <si>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</si>
  <si>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</si>
  <si>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</si>
  <si>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</si>
  <si>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</si>
  <si>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</si>
  <si>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</si>
  <si>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</si>
  <si>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</si>
  <si>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</si>
  <si>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</si>
  <si>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</si>
  <si>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</si>
  <si>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</si>
  <si>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</si>
  <si>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</si>
  <si>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</si>
  <si>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</si>
  <si>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</si>
  <si>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</si>
  <si>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</si>
  <si>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</si>
  <si>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</si>
  <si>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</si>
  <si>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</si>
  <si>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</si>
  <si>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</si>
  <si>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</si>
  <si>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</si>
  <si>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</si>
  <si>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</si>
  <si>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</si>
  <si>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</si>
  <si>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</si>
  <si>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</si>
  <si>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</si>
  <si>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</si>
  <si>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</si>
  <si>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</si>
  <si>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</si>
  <si>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</si>
  <si>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</si>
  <si>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</si>
  <si>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</si>
  <si>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</si>
  <si>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</si>
  <si>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</si>
  <si>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</si>
  <si>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</si>
  <si>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</si>
  <si>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</si>
  <si>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</si>
  <si>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</si>
  <si>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</si>
  <si>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</si>
  <si>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</si>
  <si>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</si>
  <si>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</si>
  <si>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</si>
  <si>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</si>
  <si>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</si>
  <si>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</si>
  <si>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</si>
  <si>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</si>
  <si>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</si>
  <si>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</si>
  <si>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</si>
  <si>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</si>
  <si>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</si>
  <si>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</si>
  <si>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</si>
  <si>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</si>
  <si>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</si>
  <si>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</si>
  <si>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</si>
  <si>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</si>
  <si>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</si>
  <si>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</si>
  <si>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</si>
  <si>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</si>
  <si>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</si>
  <si>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</si>
  <si>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</si>
  <si>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</si>
  <si>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</si>
  <si>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</si>
  <si>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</si>
  <si>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</si>
  <si>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</si>
  <si>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</si>
  <si>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</si>
  <si>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</si>
  <si>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</si>
  <si>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</si>
  <si>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</si>
  <si>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</si>
  <si>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</si>
  <si>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</si>
  <si>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</si>
  <si>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</si>
  <si>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</si>
  <si>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</si>
  <si>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</si>
  <si>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</si>
  <si>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</si>
  <si>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</si>
  <si>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</si>
  <si>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</si>
  <si>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</si>
  <si>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</si>
  <si>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</si>
  <si>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</si>
  <si>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</si>
  <si>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</si>
  <si>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</si>
  <si>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</si>
  <si>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</si>
  <si>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</si>
  <si>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</si>
  <si>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</si>
  <si>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</si>
  <si>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</si>
  <si>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</si>
  <si>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</si>
  <si>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</si>
  <si>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</si>
  <si>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</si>
  <si>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</si>
  <si>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</si>
  <si>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</si>
  <si>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</si>
  <si>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</si>
  <si>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</si>
  <si>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</si>
  <si>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</si>
  <si>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</si>
  <si>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</si>
  <si>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</si>
  <si>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</si>
  <si>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</si>
  <si>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</si>
  <si>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</si>
  <si>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</si>
  <si>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</si>
  <si>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</si>
  <si>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</si>
  <si>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</si>
  <si>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</si>
  <si>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</si>
  <si>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</si>
  <si>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</si>
  <si>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</si>
  <si>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</si>
  <si>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</si>
  <si>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</si>
  <si>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</si>
  <si>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</si>
  <si>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</si>
  <si>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</si>
  <si>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</si>
  <si>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</si>
  <si>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</si>
  <si>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</si>
  <si>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</si>
  <si>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</si>
  <si>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</si>
  <si>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</si>
  <si>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</si>
  <si>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</si>
  <si>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</si>
  <si>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</si>
  <si>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</si>
  <si>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</si>
  <si>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</si>
  <si>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</si>
  <si>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</si>
  <si>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</si>
  <si>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</si>
  <si>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</si>
  <si>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</si>
  <si>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</si>
  <si>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</si>
  <si>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</si>
  <si>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</si>
  <si>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</si>
  <si>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</si>
  <si>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</si>
  <si>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</si>
  <si>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</si>
  <si>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</si>
  <si>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</si>
  <si>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</si>
  <si>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</si>
  <si>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</si>
  <si>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</si>
  <si>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</si>
  <si>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</si>
  <si>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</si>
  <si>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</si>
  <si>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</si>
  <si>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</si>
  <si>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</si>
  <si>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</si>
  <si>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</si>
  <si>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</si>
  <si>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</si>
  <si>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</si>
  <si>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</si>
  <si>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</si>
  <si>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</si>
  <si>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</si>
  <si>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</si>
  <si>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</si>
  <si>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</si>
  <si>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</si>
  <si>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</si>
  <si>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</si>
  <si>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</si>
  <si>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</si>
  <si>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</si>
  <si>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</si>
  <si>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</si>
  <si>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</si>
  <si>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</si>
  <si>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</si>
  <si>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</si>
  <si>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</si>
  <si>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</si>
  <si>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</si>
  <si>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</si>
  <si>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</si>
  <si>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</si>
  <si>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</si>
  <si>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</si>
  <si>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</si>
  <si>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</si>
  <si>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</si>
  <si>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</si>
  <si>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</si>
  <si>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</si>
  <si>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</si>
  <si>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</si>
  <si>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</si>
  <si>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</si>
  <si>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</si>
  <si>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</si>
  <si>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</si>
  <si>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</si>
  <si>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</si>
  <si>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</si>
  <si>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</si>
  <si>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</si>
  <si>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</si>
  <si>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</si>
  <si>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</si>
  <si>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</si>
  <si>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</si>
  <si>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</si>
  <si>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</si>
  <si>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</si>
  <si>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</si>
  <si>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</si>
  <si>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</si>
  <si>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</si>
  <si>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</si>
  <si>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</si>
  <si>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</si>
  <si>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</si>
  <si>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</si>
  <si>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</si>
  <si>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</si>
  <si>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</si>
  <si>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</si>
  <si>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</si>
  <si>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</si>
  <si>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</si>
  <si>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</si>
  <si>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</si>
  <si>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</si>
  <si>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</si>
  <si>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</si>
  <si>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</si>
  <si>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</si>
  <si>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</si>
  <si>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</si>
  <si>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</si>
  <si>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</si>
  <si>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</si>
  <si>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</si>
  <si>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</si>
  <si>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</si>
  <si>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</si>
  <si>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</si>
  <si>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</si>
  <si>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</si>
  <si>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</si>
  <si>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</si>
  <si>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</si>
  <si>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</si>
  <si>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</si>
  <si>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</si>
  <si>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</si>
  <si>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</si>
  <si>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</si>
  <si>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</si>
  <si>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</si>
  <si>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</si>
  <si>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</si>
  <si>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</si>
  <si>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</si>
  <si>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</si>
  <si>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</si>
  <si>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</si>
  <si>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</si>
  <si>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</si>
  <si>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</si>
  <si>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</si>
  <si>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</si>
  <si>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</si>
  <si>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</si>
  <si>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</si>
  <si>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</si>
  <si>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</si>
  <si>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</si>
  <si>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</si>
  <si>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</si>
  <si>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</si>
  <si>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</si>
  <si>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</si>
  <si>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</si>
  <si>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</si>
  <si>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</si>
  <si>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</si>
  <si>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</si>
  <si>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</si>
  <si>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</si>
  <si>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</si>
  <si>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</si>
  <si>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</si>
  <si>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</si>
  <si>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</si>
  <si>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</si>
  <si>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</si>
  <si>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</si>
  <si>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</si>
  <si>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</si>
  <si>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</si>
  <si>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</si>
  <si>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</si>
  <si>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</si>
  <si>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</si>
  <si>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</si>
  <si>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</si>
  <si>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</si>
  <si>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</si>
  <si>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</si>
  <si>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</si>
  <si>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</si>
  <si>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</si>
  <si>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</si>
  <si>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</si>
  <si>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</si>
  <si>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</si>
  <si>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</si>
  <si>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</si>
  <si>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</si>
  <si>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</si>
  <si>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</si>
  <si>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</si>
  <si>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</si>
  <si>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</si>
  <si>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</si>
  <si>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</si>
  <si>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</si>
  <si>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</si>
  <si>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</si>
  <si>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</si>
  <si>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</si>
  <si>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</si>
  <si>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</si>
  <si>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</si>
  <si>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</si>
  <si>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</si>
  <si>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</si>
  <si>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</si>
  <si>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</si>
  <si>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</si>
  <si>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</si>
  <si>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</si>
  <si>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</si>
  <si>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</si>
  <si>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</si>
  <si>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</si>
  <si>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</si>
  <si>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</si>
  <si>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</si>
  <si>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</si>
  <si>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</si>
  <si>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</si>
  <si>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</si>
  <si>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</si>
  <si>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</si>
  <si>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</si>
  <si>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</si>
  <si>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</si>
  <si>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</si>
  <si>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</si>
  <si>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</si>
  <si>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</si>
  <si>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</si>
  <si>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</si>
  <si>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</si>
  <si>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</si>
  <si>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</si>
  <si>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</si>
  <si>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</si>
  <si>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</si>
  <si>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</si>
  <si>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</si>
  <si>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</si>
  <si>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</si>
  <si>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</si>
  <si>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</si>
  <si>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</si>
  <si>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</si>
  <si>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</si>
  <si>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</si>
  <si>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</si>
  <si>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</si>
  <si>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</si>
  <si>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</si>
  <si>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</si>
  <si>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</si>
  <si>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</si>
  <si>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</si>
  <si>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</si>
  <si>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</si>
  <si>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</si>
  <si>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</si>
  <si>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</si>
  <si>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</si>
  <si>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</si>
  <si>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</si>
  <si>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</si>
  <si>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</si>
  <si>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</si>
  <si>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</si>
  <si>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</si>
  <si>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</si>
  <si>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</si>
  <si>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</si>
  <si>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</si>
  <si>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</si>
  <si>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</si>
  <si>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</si>
  <si>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</si>
  <si>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</si>
  <si>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</si>
  <si>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</si>
  <si>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</si>
  <si>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</si>
  <si>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</si>
  <si>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</si>
  <si>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</si>
  <si>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</si>
  <si>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</si>
  <si>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</si>
  <si>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</si>
  <si>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</si>
  <si>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</si>
  <si>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</si>
  <si>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</si>
  <si>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</si>
  <si>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</si>
  <si>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</si>
  <si>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</si>
  <si>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</si>
  <si>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</si>
  <si>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</si>
  <si>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</si>
  <si>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</si>
  <si>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</si>
  <si>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</si>
  <si>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</si>
  <si>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</si>
  <si>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</si>
  <si>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</si>
  <si>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</si>
  <si>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</si>
  <si>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</si>
  <si>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</si>
  <si>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</si>
  <si>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</si>
  <si>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</si>
  <si>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</si>
  <si>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</si>
  <si>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</si>
  <si>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</si>
  <si>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</si>
  <si>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</si>
  <si>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</si>
  <si>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</si>
  <si>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</si>
  <si>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</si>
  <si>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</si>
  <si>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</si>
  <si>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</si>
  <si>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</si>
  <si>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</si>
  <si>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</si>
  <si>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</si>
  <si>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</si>
  <si>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</si>
  <si>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</si>
  <si>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</si>
  <si>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</si>
  <si>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</si>
  <si>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</si>
  <si>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</si>
  <si>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</si>
  <si>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</si>
  <si>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</si>
  <si>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</si>
  <si>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</si>
  <si>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</si>
  <si>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</si>
  <si>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</si>
  <si>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</si>
  <si>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</si>
  <si>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</si>
  <si>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</si>
  <si>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</si>
  <si>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</si>
  <si>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</si>
  <si>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</si>
  <si>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</si>
  <si>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</si>
  <si>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</si>
  <si>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</si>
  <si>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</si>
  <si>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</si>
  <si>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</si>
  <si>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</si>
  <si>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</si>
  <si>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</si>
  <si>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</si>
  <si>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</si>
  <si>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</si>
  <si>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</si>
  <si>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</si>
  <si>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</si>
  <si>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</si>
  <si>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</si>
  <si>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</si>
  <si>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</si>
  <si>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</si>
  <si>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</si>
  <si>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</si>
  <si>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</si>
  <si>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</si>
  <si>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</si>
  <si>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</si>
  <si>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</si>
  <si>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</si>
  <si>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</si>
  <si>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</si>
  <si>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</si>
  <si>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</si>
  <si>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</si>
  <si>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</si>
  <si>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</si>
  <si>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</si>
  <si>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</si>
  <si>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</si>
  <si>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</si>
  <si>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</si>
  <si>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</si>
  <si>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</si>
  <si>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</si>
  <si>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</si>
  <si>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</si>
  <si>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</si>
  <si>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</si>
  <si>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</si>
  <si>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</si>
  <si>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</si>
  <si>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</si>
  <si>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</si>
  <si>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</si>
  <si>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</si>
  <si>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</si>
  <si>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</si>
  <si>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</si>
  <si>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</si>
  <si>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</si>
  <si>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</si>
  <si>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</si>
  <si>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</si>
  <si>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</si>
  <si>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</si>
  <si>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</si>
  <si>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</si>
  <si>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</si>
  <si>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</si>
  <si>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</si>
  <si>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</si>
  <si>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</si>
  <si>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</si>
  <si>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</si>
  <si>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</si>
  <si>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</si>
  <si>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</si>
  <si>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</si>
  <si>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</si>
  <si>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</si>
  <si>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</si>
  <si>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</si>
  <si>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</si>
  <si>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</si>
  <si>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</si>
  <si>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</si>
  <si>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</si>
  <si>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</si>
  <si>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</si>
  <si>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</si>
  <si>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</si>
  <si>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</si>
  <si>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</si>
  <si>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</si>
  <si>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</si>
  <si>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</si>
  <si>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</si>
  <si>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</si>
  <si>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</si>
  <si>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</si>
  <si>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</si>
  <si>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</si>
  <si>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</si>
  <si>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</si>
  <si>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</si>
  <si>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</si>
  <si>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</si>
  <si>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</si>
  <si>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</si>
  <si>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</si>
  <si>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</si>
  <si>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</si>
  <si>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</si>
  <si>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</si>
  <si>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</si>
  <si>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</si>
  <si>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</si>
  <si>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</si>
  <si>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</si>
  <si>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</si>
  <si>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</si>
  <si>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</si>
  <si>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</si>
  <si>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</si>
  <si>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</si>
  <si>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</si>
  <si>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</si>
  <si>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</si>
  <si>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</si>
  <si>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</si>
  <si>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</si>
  <si>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</si>
  <si>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</si>
  <si>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</si>
  <si>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</si>
  <si>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</si>
  <si>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</si>
  <si>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</si>
  <si>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</si>
  <si>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</si>
  <si>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</si>
  <si>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</si>
  <si>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</si>
  <si>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</si>
  <si>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</si>
  <si>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</si>
  <si>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</si>
  <si>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</si>
  <si>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</si>
  <si>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</si>
  <si>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</si>
  <si>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</si>
  <si>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</si>
  <si>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</si>
  <si>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</si>
  <si>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</si>
  <si>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</si>
  <si>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</si>
  <si>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</si>
  <si>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</si>
  <si>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</si>
  <si>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</si>
  <si>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</si>
  <si>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</si>
  <si>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</si>
  <si>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</si>
  <si>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</si>
  <si>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</si>
  <si>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</si>
  <si>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</si>
  <si>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</si>
  <si>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</si>
  <si>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</si>
  <si>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</si>
  <si>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</si>
  <si>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</si>
  <si>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</si>
  <si>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</si>
  <si>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</si>
  <si>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</si>
  <si>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</si>
  <si>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</si>
  <si>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</si>
  <si>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</si>
  <si>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</si>
  <si>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</si>
  <si>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</si>
  <si>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</si>
  <si>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</si>
  <si>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</si>
  <si>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</si>
  <si>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</si>
  <si>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</si>
  <si>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</si>
  <si>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</si>
  <si>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</si>
  <si>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</si>
  <si>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</si>
  <si>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</si>
  <si>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</si>
  <si>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</si>
  <si>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</si>
  <si>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</si>
  <si>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</si>
  <si>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</si>
  <si>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</si>
  <si>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</si>
  <si>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</si>
  <si>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</si>
  <si>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</si>
  <si>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</si>
  <si>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</si>
  <si>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</si>
  <si>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</si>
  <si>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</si>
  <si>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</si>
  <si>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</si>
  <si>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</si>
  <si>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</si>
  <si>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</si>
  <si>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</si>
  <si>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</si>
  <si>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</si>
  <si>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</si>
  <si>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</si>
  <si>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</si>
  <si>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</si>
  <si>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</si>
  <si>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</si>
  <si>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</si>
  <si>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</si>
  <si>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</si>
  <si>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</si>
  <si>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</si>
  <si>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</si>
  <si>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</si>
  <si>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</si>
  <si>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</si>
  <si>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</si>
  <si>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</si>
  <si>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</si>
  <si>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</si>
  <si>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</si>
  <si>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</si>
  <si>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</si>
  <si>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</si>
  <si>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</si>
  <si>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</si>
  <si>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</si>
  <si>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</si>
  <si>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</si>
  <si>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</si>
  <si>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</si>
  <si>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</si>
  <si>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</si>
  <si>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</si>
  <si>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</si>
  <si>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</si>
  <si>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</si>
  <si>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</si>
  <si>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</si>
  <si>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</si>
  <si>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</si>
  <si>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</si>
  <si>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</si>
  <si>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</si>
  <si>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</si>
  <si>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</si>
  <si>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</si>
  <si>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</si>
  <si>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</si>
  <si>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</si>
  <si>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</si>
  <si>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</si>
  <si>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</si>
  <si>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</si>
  <si>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</si>
  <si>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</si>
  <si>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</si>
  <si>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</si>
  <si>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</si>
  <si>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</si>
  <si>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</si>
  <si>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</si>
  <si>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</si>
  <si>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</si>
  <si>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</si>
  <si>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</si>
  <si>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</si>
  <si>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</si>
  <si>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</si>
  <si>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</si>
  <si>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</si>
  <si>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</si>
  <si>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</si>
  <si>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</si>
  <si>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</si>
  <si>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</si>
  <si>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</si>
  <si>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</si>
  <si>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</si>
  <si>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</si>
  <si>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</si>
  <si>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</si>
  <si>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</si>
  <si>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</si>
  <si>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</si>
  <si>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</si>
  <si>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</si>
  <si>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</si>
  <si>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</si>
  <si>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</si>
  <si>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</si>
  <si>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</si>
  <si>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</si>
  <si>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</si>
  <si>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</si>
  <si>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</si>
  <si>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</si>
  <si>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</si>
  <si>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</si>
  <si>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</si>
  <si>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</si>
  <si>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</si>
  <si>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</si>
  <si>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</si>
  <si>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</si>
  <si>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</si>
  <si>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</si>
  <si>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</si>
  <si>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</si>
  <si>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</si>
  <si>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</si>
  <si>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</si>
  <si>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</si>
  <si>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</si>
  <si>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</si>
  <si>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</si>
  <si>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</si>
  <si>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</si>
  <si>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</si>
  <si>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</si>
  <si>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</si>
  <si>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</si>
  <si>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</si>
  <si>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</si>
  <si>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</si>
  <si>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</si>
  <si>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</si>
  <si>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</si>
  <si>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</si>
  <si>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</si>
  <si>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</si>
  <si>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</si>
  <si>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</si>
  <si>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</si>
  <si>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</si>
  <si>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</si>
  <si>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</si>
  <si>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</si>
  <si>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</si>
  <si>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</si>
  <si>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</si>
  <si>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</si>
  <si>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</si>
  <si>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</si>
  <si>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</si>
  <si>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</si>
  <si>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</si>
  <si>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</si>
  <si>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</si>
  <si>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</si>
  <si>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</si>
  <si>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</si>
  <si>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</si>
  <si>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</si>
  <si>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</si>
  <si>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</si>
  <si>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</si>
  <si>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</si>
  <si>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</si>
  <si>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</si>
  <si>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</si>
  <si>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</si>
  <si>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</si>
  <si>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</si>
  <si>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</si>
  <si>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</si>
  <si>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</si>
  <si>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</si>
  <si>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</si>
  <si>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</si>
  <si>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</si>
  <si>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</si>
  <si>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</si>
  <si>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</si>
  <si>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</si>
  <si>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</si>
  <si>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</si>
  <si>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</si>
  <si>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</si>
  <si>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</si>
  <si>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</si>
  <si>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</si>
  <si>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</si>
  <si>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</si>
  <si>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</si>
  <si>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</si>
  <si>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</si>
  <si>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</si>
  <si>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</si>
  <si>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</si>
  <si>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</si>
  <si>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</si>
  <si>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</si>
  <si>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</si>
  <si>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</si>
  <si>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</si>
  <si>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</si>
  <si>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</si>
  <si>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</si>
  <si>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</si>
  <si>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</si>
  <si>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</si>
  <si>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</si>
  <si>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</si>
  <si>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</si>
  <si>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</si>
  <si>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</si>
  <si>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</si>
  <si>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</si>
  <si>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</si>
  <si>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</si>
  <si>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</si>
  <si>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</si>
  <si>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</si>
  <si>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</si>
  <si>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</si>
  <si>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</si>
  <si>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</si>
  <si>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</si>
  <si>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</si>
  <si>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</si>
  <si>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</si>
  <si>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</si>
  <si>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</si>
  <si>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</si>
  <si>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</si>
  <si>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</si>
  <si>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</si>
  <si>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</si>
  <si>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</si>
  <si>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</si>
  <si>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</si>
  <si>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</si>
  <si>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</si>
  <si>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</si>
  <si>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</si>
  <si>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</si>
  <si>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</si>
  <si>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</si>
  <si>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</si>
  <si>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</si>
  <si>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</si>
  <si>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</si>
  <si>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</si>
  <si>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</si>
  <si>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</si>
  <si>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</si>
  <si>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</si>
  <si>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</si>
  <si>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</si>
  <si>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</si>
  <si>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</si>
  <si>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</si>
  <si>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</si>
  <si>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</si>
  <si>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</si>
  <si>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</si>
  <si>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</si>
  <si>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</si>
  <si>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</si>
  <si>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</si>
  <si>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</si>
  <si>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</si>
  <si>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</si>
  <si>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</si>
  <si>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</si>
  <si>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</si>
  <si>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</si>
  <si>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</si>
  <si>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</si>
  <si>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</si>
  <si>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</si>
  <si>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</si>
  <si>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</si>
  <si>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</si>
  <si>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</si>
  <si>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</si>
  <si>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</si>
  <si>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</si>
  <si>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</si>
  <si>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</si>
  <si>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</si>
  <si>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</si>
  <si>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</si>
  <si>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</si>
  <si>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</si>
  <si>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</si>
  <si>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</si>
  <si>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</si>
  <si>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</si>
  <si>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</si>
  <si>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</si>
  <si>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</si>
  <si>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</si>
  <si>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</si>
  <si>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</si>
  <si>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</si>
  <si>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</si>
  <si>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</si>
  <si>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</si>
  <si>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</si>
  <si>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</si>
  <si>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</si>
  <si>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</si>
  <si>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</si>
  <si>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</si>
  <si>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</si>
  <si>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</si>
  <si>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</si>
  <si>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</si>
  <si>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</si>
  <si>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</si>
  <si>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</si>
  <si>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</si>
  <si>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</si>
  <si>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</si>
  <si>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</si>
  <si>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</si>
  <si>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</si>
  <si>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</si>
  <si>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</si>
  <si>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</si>
  <si>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</si>
  <si>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</si>
  <si>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</si>
  <si>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</si>
  <si>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</si>
  <si>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</si>
  <si>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</si>
  <si>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</si>
  <si>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</si>
  <si>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</si>
  <si>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</si>
  <si>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</si>
  <si>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</si>
  <si>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</si>
  <si>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</si>
  <si>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</si>
  <si>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</si>
  <si>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</si>
  <si>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</si>
  <si>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</si>
  <si>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</si>
  <si>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</si>
  <si>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</si>
  <si>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</si>
  <si>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</si>
  <si>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</si>
  <si>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</si>
  <si>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</si>
  <si>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</si>
  <si>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</si>
  <si>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</si>
  <si>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</si>
  <si>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</si>
  <si>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</si>
  <si>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</si>
  <si>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</si>
  <si>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</si>
  <si>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</si>
  <si>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</si>
  <si>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</si>
  <si>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</si>
  <si>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</si>
  <si>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</si>
  <si>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</si>
  <si>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</si>
  <si>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</si>
  <si>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</si>
  <si>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</si>
  <si>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</si>
  <si>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</si>
  <si>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</si>
  <si>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</si>
  <si>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</si>
  <si>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</si>
  <si>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</si>
  <si>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</si>
  <si>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</si>
  <si>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</si>
  <si>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</si>
  <si>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</si>
  <si>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</si>
  <si>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</si>
  <si>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</si>
  <si>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</si>
  <si>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</si>
  <si>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</si>
  <si>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</si>
  <si>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</si>
  <si>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</si>
  <si>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</si>
  <si>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</si>
  <si>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</si>
  <si>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</si>
  <si>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</si>
  <si>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</si>
  <si>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</si>
  <si>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</si>
  <si>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</si>
  <si>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</si>
  <si>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</si>
  <si>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</si>
  <si>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</si>
  <si>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</si>
  <si>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</si>
  <si>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</si>
  <si>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</si>
  <si>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</si>
  <si>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</si>
  <si>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</si>
  <si>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</si>
  <si>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</si>
  <si>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</si>
  <si>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</si>
  <si>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</si>
  <si>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</si>
  <si>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</si>
  <si>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</si>
  <si>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</si>
  <si>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</si>
  <si>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</si>
  <si>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</si>
  <si>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</si>
  <si>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</si>
  <si>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</si>
  <si>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</si>
  <si>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</si>
  <si>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</si>
  <si>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</si>
  <si>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</si>
  <si>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</si>
  <si>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</si>
  <si>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</si>
  <si>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</si>
  <si>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</si>
  <si>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</si>
  <si>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</si>
  <si>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</si>
  <si>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</si>
  <si>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</si>
  <si>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</si>
  <si>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</si>
  <si>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</si>
  <si>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</si>
  <si>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</si>
  <si>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</si>
  <si>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</si>
  <si>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</si>
  <si>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</si>
  <si>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</si>
  <si>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</si>
  <si>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</si>
  <si>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</si>
  <si>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</si>
  <si>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</si>
  <si>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</si>
  <si>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</si>
  <si>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</si>
  <si>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</si>
  <si>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</si>
  <si>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</si>
  <si>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</si>
  <si>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</si>
  <si>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</si>
  <si>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</si>
  <si>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</si>
  <si>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</si>
  <si>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</si>
  <si>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</si>
  <si>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</si>
  <si>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</si>
  <si>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</si>
  <si>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</si>
  <si>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</si>
  <si>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</si>
  <si>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</si>
  <si>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</si>
  <si>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</si>
  <si>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</si>
  <si>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</si>
  <si>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</si>
  <si>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</si>
  <si>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</si>
  <si>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</si>
  <si>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</si>
  <si>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</si>
  <si>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</si>
  <si>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</si>
  <si>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</si>
  <si>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</si>
  <si>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</si>
  <si>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</si>
  <si>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</si>
  <si>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</si>
  <si>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</si>
  <si>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</si>
  <si>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</si>
  <si>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</si>
  <si>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</si>
  <si>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</si>
  <si>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</si>
  <si>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</si>
  <si>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</si>
  <si>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</si>
  <si>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</si>
  <si>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</si>
  <si>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</si>
  <si>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</si>
  <si>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</si>
  <si>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</si>
  <si>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</si>
  <si>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</si>
  <si>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</si>
  <si>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</si>
  <si>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</si>
  <si>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</si>
  <si>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</si>
  <si>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</si>
  <si>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</si>
  <si>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</si>
  <si>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</si>
  <si>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</si>
  <si>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</si>
  <si>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</si>
  <si>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</si>
  <si>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</si>
  <si>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</si>
  <si>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</si>
  <si>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</si>
  <si>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</si>
  <si>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</si>
  <si>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</si>
  <si>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</si>
  <si>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</si>
  <si>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</si>
  <si>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</si>
  <si>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</si>
  <si>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</si>
  <si>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</si>
  <si>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</si>
  <si>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</si>
  <si>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</si>
  <si>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</si>
  <si>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</si>
  <si>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</si>
  <si>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</si>
  <si>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</si>
  <si>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</si>
  <si>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</si>
  <si>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</si>
  <si>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</si>
  <si>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</si>
  <si>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</si>
  <si>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</si>
  <si>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</si>
  <si>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</si>
  <si>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</si>
  <si>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</si>
  <si>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</si>
  <si>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</si>
  <si>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</si>
  <si>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</si>
  <si>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</si>
  <si>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</si>
  <si>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</si>
  <si>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</si>
  <si>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</si>
  <si>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</si>
  <si>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</si>
  <si>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</si>
  <si>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</si>
  <si>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</si>
  <si>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</si>
  <si>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</si>
  <si>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</si>
  <si>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</si>
  <si>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</si>
  <si>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</si>
  <si>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</si>
  <si>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</si>
  <si>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</si>
  <si>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</si>
  <si>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</si>
  <si>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</si>
  <si>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</si>
  <si>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</si>
  <si>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</si>
  <si>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</si>
  <si>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</si>
  <si>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</si>
  <si>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</si>
  <si>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</si>
  <si>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</si>
  <si>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</si>
  <si>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</si>
  <si>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</si>
  <si>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</si>
  <si>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</si>
  <si>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</si>
  <si>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</si>
  <si>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</si>
  <si>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</si>
  <si>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</si>
  <si>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</si>
  <si>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</si>
  <si>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</si>
  <si>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</si>
  <si>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</si>
  <si>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</si>
  <si>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</si>
  <si>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</si>
  <si>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</si>
  <si>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</si>
  <si>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</si>
  <si>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</si>
  <si>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</si>
  <si>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</si>
  <si>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</si>
  <si>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</si>
  <si>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</si>
  <si>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</si>
  <si>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</si>
  <si>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</si>
  <si>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</si>
  <si>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</si>
  <si>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</si>
  <si>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</si>
  <si>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</si>
  <si>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</si>
  <si>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</si>
  <si>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</si>
  <si>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</si>
  <si>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</si>
  <si>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</si>
  <si>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</si>
  <si>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</si>
  <si>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</si>
  <si>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</si>
  <si>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</si>
  <si>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</si>
  <si>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</si>
  <si>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</si>
  <si>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</si>
  <si>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</si>
  <si>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</si>
  <si>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</si>
  <si>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</si>
  <si>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</si>
  <si>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</si>
  <si>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</si>
  <si>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</si>
  <si>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</si>
  <si>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</si>
  <si>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</si>
  <si>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</si>
  <si>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</si>
  <si>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</si>
  <si>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</si>
  <si>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</si>
  <si>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</si>
  <si>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</si>
  <si>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</si>
  <si>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</si>
  <si>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</si>
  <si>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</si>
  <si>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</si>
  <si>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</si>
  <si>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</si>
  <si>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</si>
  <si>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</si>
  <si>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</si>
  <si>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</si>
  <si>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</si>
  <si>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</si>
  <si>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</si>
  <si>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</si>
  <si>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</si>
  <si>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</si>
  <si>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</si>
  <si>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</si>
  <si>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</si>
  <si>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</si>
  <si>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</si>
  <si>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</si>
  <si>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</si>
  <si>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</si>
  <si>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</si>
  <si>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</si>
  <si>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</si>
  <si>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</si>
  <si>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</si>
  <si>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</si>
  <si>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</si>
  <si>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</si>
  <si>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</si>
  <si>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</si>
  <si>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</si>
  <si>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</si>
  <si>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</si>
  <si>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</si>
  <si>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</si>
  <si>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</si>
  <si>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</si>
  <si>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</si>
  <si>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</si>
  <si>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</si>
  <si>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</si>
  <si>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</si>
  <si>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</si>
  <si>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</si>
  <si>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</si>
  <si>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</si>
  <si>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</si>
  <si>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</si>
  <si>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</si>
  <si>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</si>
  <si>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</si>
  <si>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</si>
  <si>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</si>
  <si>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</si>
  <si>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</si>
  <si>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</si>
  <si>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</si>
  <si>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</si>
  <si>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</si>
  <si>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</si>
  <si>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</si>
  <si>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</si>
  <si>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</si>
  <si>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</si>
  <si>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</si>
  <si>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</si>
  <si>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</si>
  <si>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</si>
  <si>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</si>
  <si>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</si>
  <si>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</si>
  <si>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</si>
  <si>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</si>
  <si>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</si>
  <si>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</si>
  <si>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</si>
  <si>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</si>
  <si>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</si>
  <si>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</si>
  <si>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</si>
  <si>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</si>
  <si>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</si>
  <si>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</si>
  <si>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</si>
  <si>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</si>
  <si>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</si>
  <si>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</si>
  <si>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</si>
  <si>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</si>
  <si>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</si>
  <si>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</si>
  <si>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</si>
  <si>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</si>
  <si>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</si>
  <si>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</si>
  <si>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</si>
  <si>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</si>
  <si>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</si>
  <si>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</si>
  <si>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</si>
  <si>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</si>
  <si>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</si>
  <si>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</si>
  <si>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</si>
  <si>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</si>
  <si>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</si>
  <si>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</si>
  <si>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</si>
  <si>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</si>
  <si>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</si>
  <si>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</si>
  <si>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</si>
  <si>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</si>
  <si>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</si>
  <si>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</si>
  <si>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</si>
  <si>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</si>
  <si>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</si>
  <si>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</si>
  <si>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</si>
  <si>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</si>
  <si>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</si>
  <si>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</si>
  <si>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</si>
  <si>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</si>
  <si>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</si>
  <si>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</si>
  <si>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</si>
  <si>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</si>
  <si>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</si>
  <si>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</si>
  <si>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</si>
  <si>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</si>
  <si>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</si>
  <si>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</si>
  <si>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</si>
  <si>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</si>
  <si>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</si>
  <si>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</si>
  <si>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</si>
  <si>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</si>
  <si>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</si>
  <si>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</si>
  <si>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</si>
  <si>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</si>
  <si>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</si>
  <si>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</si>
  <si>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</si>
  <si>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</si>
  <si>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</si>
  <si>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</si>
  <si>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</si>
  <si>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</si>
  <si>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</si>
  <si>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</si>
  <si>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</si>
  <si>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</si>
  <si>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</si>
  <si>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</si>
  <si>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</si>
  <si>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</si>
  <si>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</si>
  <si>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</si>
  <si>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</si>
  <si>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</si>
  <si>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</si>
  <si>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</si>
  <si>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</si>
  <si>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</si>
  <si>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</si>
  <si>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</si>
  <si>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</si>
  <si>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</si>
  <si>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</si>
  <si>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</si>
  <si>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</si>
  <si>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</si>
  <si>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</si>
  <si>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</si>
  <si>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</si>
  <si>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</si>
  <si>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</si>
  <si>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</si>
  <si>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</si>
  <si>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</si>
  <si>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</si>
  <si>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</si>
  <si>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</si>
  <si>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</si>
  <si>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</si>
  <si>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</si>
  <si>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</si>
  <si>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</si>
  <si>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</si>
  <si>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</si>
  <si>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</si>
  <si>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</si>
  <si>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</si>
  <si>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</si>
  <si>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</si>
  <si>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</si>
  <si>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</si>
  <si>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</si>
  <si>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</si>
  <si>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</si>
  <si>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</si>
  <si>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</si>
  <si>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</si>
  <si>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</si>
  <si>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</si>
  <si>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</si>
  <si>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</si>
  <si>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</si>
  <si>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</si>
  <si>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</si>
  <si>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</si>
  <si>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</si>
  <si>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</si>
  <si>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</si>
  <si>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</si>
  <si>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</si>
  <si>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</si>
  <si>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</si>
  <si>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</si>
  <si>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</si>
  <si>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</si>
  <si>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</si>
  <si>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</si>
  <si>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</si>
  <si>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</si>
  <si>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</si>
  <si>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</si>
  <si>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</si>
  <si>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</si>
  <si>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</si>
  <si>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</si>
  <si>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</si>
  <si>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</si>
  <si>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</si>
  <si>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</si>
  <si>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</si>
  <si>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</si>
  <si>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</si>
  <si>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</si>
  <si>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</si>
  <si>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</si>
  <si>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</si>
  <si>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</si>
  <si>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</si>
  <si>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</si>
  <si>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</si>
  <si>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</si>
  <si>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</si>
  <si>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</si>
  <si>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</si>
  <si>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</si>
  <si>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</si>
  <si>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</si>
  <si>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</si>
  <si>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</si>
  <si>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</si>
  <si>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</si>
  <si>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</si>
  <si>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</si>
  <si>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</si>
  <si>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</si>
  <si>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</si>
  <si>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</si>
  <si>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</si>
  <si>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</si>
  <si>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</si>
  <si>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</si>
  <si>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</si>
  <si>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</si>
  <si>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</si>
  <si>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</si>
  <si>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</si>
  <si>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</si>
  <si>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</si>
  <si>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</si>
  <si>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</si>
  <si>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</si>
  <si>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</si>
  <si>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</si>
  <si>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</si>
  <si>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</si>
  <si>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</si>
  <si>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</si>
  <si>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</si>
  <si>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</si>
  <si>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</si>
  <si>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</si>
  <si>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</si>
  <si>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</si>
  <si>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</si>
  <si>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</si>
  <si>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</si>
  <si>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</si>
  <si>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</si>
  <si>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</si>
  <si>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</si>
  <si>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</si>
  <si>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</si>
  <si>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</si>
  <si>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</si>
  <si>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</si>
  <si>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</si>
  <si>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</si>
  <si>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</si>
  <si>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</si>
  <si>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</si>
  <si>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</si>
  <si>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</si>
  <si>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</si>
  <si>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</si>
  <si>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</si>
  <si>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</si>
  <si>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</si>
  <si>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</si>
  <si>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</si>
  <si>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</si>
  <si>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</si>
  <si>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</si>
  <si>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</si>
  <si>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</si>
  <si>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</si>
  <si>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</si>
  <si>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</si>
  <si>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</si>
  <si>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</si>
  <si>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</si>
  <si>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</si>
  <si>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</si>
  <si>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</si>
  <si>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</si>
  <si>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</si>
  <si>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</si>
  <si>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</si>
  <si>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</si>
  <si>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</si>
  <si>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</si>
  <si>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</si>
  <si>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</si>
  <si>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</si>
  <si>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</si>
  <si>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</si>
  <si>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</si>
  <si>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</si>
  <si>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</si>
  <si>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</si>
  <si>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</si>
  <si>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</si>
  <si>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</si>
  <si>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</si>
  <si>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</si>
  <si>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</si>
  <si>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</si>
  <si>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</si>
  <si>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</si>
  <si>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</si>
  <si>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</si>
  <si>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</si>
  <si>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</si>
  <si>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</si>
  <si>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</si>
  <si>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</si>
  <si>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</si>
  <si>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</si>
  <si>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</si>
  <si>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</si>
  <si>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</si>
  <si>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</si>
  <si>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</si>
  <si>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</si>
  <si>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</si>
  <si>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</si>
  <si>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</si>
  <si>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</si>
  <si>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</si>
  <si>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</si>
  <si>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</si>
  <si>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</si>
  <si>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</si>
  <si>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</si>
  <si>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</si>
  <si>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</si>
  <si>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</si>
  <si>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</si>
  <si>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</si>
  <si>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</si>
  <si>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</si>
  <si>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</si>
  <si>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</si>
  <si>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</si>
  <si>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</si>
  <si>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</si>
  <si>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</si>
  <si>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</si>
  <si>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</si>
  <si>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</si>
  <si>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</si>
  <si>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</si>
  <si>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</si>
  <si>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</si>
  <si>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</si>
  <si>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</si>
  <si>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</si>
  <si>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</si>
  <si>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</si>
  <si>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</si>
  <si>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</si>
  <si>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</si>
  <si>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</si>
  <si>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</si>
  <si>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</si>
  <si>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</si>
  <si>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</si>
  <si>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</si>
  <si>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</si>
  <si>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</si>
  <si>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</si>
  <si>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</si>
  <si>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</si>
  <si>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</si>
  <si>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</si>
  <si>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</si>
  <si>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</si>
  <si>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</si>
  <si>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</si>
  <si>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</si>
  <si>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</si>
  <si>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</si>
  <si>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</si>
  <si>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</si>
  <si>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</si>
  <si>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</si>
  <si>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</si>
  <si>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</si>
  <si>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</si>
  <si>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</si>
  <si>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</si>
  <si>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</si>
  <si>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</si>
  <si>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</si>
  <si>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</si>
  <si>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</si>
  <si>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</si>
  <si>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</si>
  <si>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</si>
  <si>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</si>
  <si>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</si>
  <si>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</si>
  <si>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</si>
  <si>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</si>
  <si>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</si>
  <si>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</si>
  <si>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</si>
  <si>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</si>
  <si>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</si>
  <si>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</si>
  <si>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</si>
  <si>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</si>
  <si>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</si>
  <si>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</si>
  <si>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</si>
  <si>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</si>
  <si>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</si>
  <si>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</si>
  <si>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</si>
  <si>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</si>
  <si>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</si>
  <si>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</si>
  <si>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</si>
  <si>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</si>
  <si>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</si>
  <si>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</si>
  <si>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</si>
  <si>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</si>
  <si>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</si>
  <si>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</si>
  <si>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</si>
  <si>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</si>
  <si>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</si>
  <si>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</si>
  <si>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</si>
  <si>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</si>
  <si>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</si>
  <si>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</si>
  <si>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</si>
  <si>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</si>
  <si>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</si>
  <si>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</si>
  <si>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</si>
  <si>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</si>
  <si>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</si>
  <si>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</si>
  <si>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</si>
  <si>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</si>
  <si>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</si>
  <si>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</si>
  <si>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</si>
  <si>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</si>
  <si>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</si>
  <si>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</si>
  <si>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</si>
  <si>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</si>
  <si>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</si>
  <si>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</si>
  <si>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</si>
  <si>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</si>
  <si>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</si>
  <si>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</si>
  <si>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</si>
  <si>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</si>
  <si>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</si>
  <si>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</si>
  <si>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</si>
  <si>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</si>
  <si>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</si>
  <si>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</si>
  <si>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</si>
  <si>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</si>
  <si>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</si>
  <si>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</si>
  <si>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</si>
  <si>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</si>
  <si>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</si>
  <si>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</si>
  <si>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</si>
  <si>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</si>
  <si>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</si>
  <si>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</si>
  <si>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</si>
  <si>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</si>
  <si>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</si>
  <si>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</si>
  <si>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</si>
  <si>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</si>
  <si>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</si>
  <si>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</si>
  <si>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</si>
  <si>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</si>
  <si>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</si>
  <si>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</si>
  <si>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</si>
  <si>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</si>
  <si>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</si>
  <si>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</si>
  <si>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</si>
  <si>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</si>
  <si>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</si>
  <si>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</si>
  <si>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</si>
  <si>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</si>
  <si>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</si>
  <si>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</si>
  <si>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</si>
  <si>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</si>
  <si>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</si>
  <si>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</si>
  <si>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</si>
  <si>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</si>
  <si>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</si>
  <si>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</si>
  <si>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</si>
  <si>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</si>
  <si>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</si>
  <si>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</si>
  <si>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</si>
  <si>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</si>
  <si>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</si>
  <si>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</si>
  <si>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</si>
  <si>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</si>
  <si>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</si>
  <si>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</si>
  <si>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</si>
  <si>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</si>
  <si>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</si>
  <si>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</si>
  <si>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</si>
  <si>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</si>
  <si>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</si>
  <si>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</si>
  <si>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</si>
  <si>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</si>
  <si>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</si>
  <si>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</si>
  <si>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</si>
  <si>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</si>
  <si>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</si>
  <si>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</si>
  <si>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</si>
  <si>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</si>
  <si>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</si>
  <si>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</si>
  <si>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</si>
  <si>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</si>
  <si>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</si>
  <si>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</si>
  <si>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</si>
  <si>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</si>
  <si>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</si>
  <si>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</si>
  <si>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</si>
  <si>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</si>
  <si>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</si>
  <si>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</si>
  <si>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</si>
  <si>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</si>
  <si>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</si>
  <si>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</si>
  <si>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</si>
  <si>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</si>
  <si>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</si>
  <si>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</si>
  <si>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</si>
  <si>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</si>
  <si>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</si>
  <si>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</si>
  <si>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</si>
  <si>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</si>
  <si>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</si>
  <si>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</si>
  <si>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</si>
  <si>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</si>
  <si>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</si>
  <si>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</si>
  <si>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</si>
  <si>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</si>
  <si>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</si>
  <si>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</si>
  <si>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</si>
  <si>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</si>
  <si>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</si>
  <si>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</si>
  <si>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</si>
  <si>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</si>
  <si>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</si>
  <si>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</si>
  <si>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</si>
  <si>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</si>
  <si>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</si>
  <si>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</si>
  <si>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</si>
  <si>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</si>
  <si>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</si>
  <si>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</si>
  <si>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</si>
  <si>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</si>
  <si>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</si>
  <si>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</si>
  <si>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</si>
  <si>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</si>
  <si>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</si>
  <si>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</si>
  <si>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</si>
  <si>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</si>
  <si>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</si>
  <si>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</si>
  <si>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</si>
  <si>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</si>
  <si>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</si>
  <si>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</si>
  <si>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</si>
  <si>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</si>
  <si>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</si>
  <si>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</si>
  <si>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</si>
  <si>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</si>
  <si>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</si>
  <si>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</si>
  <si>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</si>
  <si>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</si>
  <si>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</si>
  <si>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</si>
  <si>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</si>
  <si>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</si>
  <si>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</si>
  <si>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</si>
  <si>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</si>
  <si>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</si>
  <si>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</si>
  <si>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</si>
  <si>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</si>
  <si>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</si>
  <si>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</si>
  <si>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</si>
  <si>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</si>
  <si>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</si>
  <si>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</si>
  <si>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</si>
  <si>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</si>
  <si>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</si>
  <si>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</si>
  <si>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</si>
  <si>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</si>
  <si>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</si>
  <si>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</si>
  <si>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</si>
  <si>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</si>
  <si>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</si>
  <si>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</si>
  <si>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</si>
  <si>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</si>
  <si>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</si>
  <si>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</si>
  <si>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</si>
  <si>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</si>
  <si>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</si>
  <si>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</si>
  <si>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</si>
  <si>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</si>
  <si>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</si>
  <si>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</si>
  <si>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</si>
  <si>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</si>
  <si>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</si>
  <si>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</si>
  <si>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</si>
  <si>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</si>
  <si>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</si>
  <si>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</si>
  <si>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</si>
  <si>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</si>
  <si>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</si>
  <si>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</si>
  <si>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</si>
  <si>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</si>
  <si>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</si>
  <si>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</si>
  <si>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</si>
  <si>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</si>
  <si>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</si>
  <si>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</si>
  <si>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</si>
  <si>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</si>
  <si>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</si>
  <si>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</si>
  <si>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</si>
  <si>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</si>
  <si>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</si>
  <si>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</si>
  <si>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</si>
  <si>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</si>
  <si>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</si>
  <si>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</si>
  <si>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</si>
  <si>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</si>
  <si>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</si>
  <si>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</si>
  <si>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</si>
  <si>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</si>
  <si>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</si>
  <si>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</si>
  <si>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</si>
  <si>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</si>
  <si>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</si>
  <si>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</si>
  <si>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</si>
  <si>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</si>
  <si>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</si>
  <si>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</si>
  <si>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</si>
  <si>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</si>
  <si>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</si>
  <si>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</si>
  <si>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</si>
  <si>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</si>
  <si>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</si>
  <si>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</si>
  <si>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</si>
  <si>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</si>
  <si>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</si>
  <si>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</si>
  <si>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</si>
  <si>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</si>
  <si>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</si>
  <si>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</si>
  <si>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</si>
  <si>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</si>
  <si>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</si>
  <si>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</si>
  <si>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</si>
  <si>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</si>
  <si>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</si>
  <si>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</si>
  <si>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</si>
  <si>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</si>
  <si>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</si>
  <si>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</si>
  <si>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</si>
  <si>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</si>
  <si>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</si>
  <si>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</si>
  <si>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</si>
  <si>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</si>
  <si>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</si>
  <si>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</si>
  <si>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</si>
  <si>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</si>
  <si>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</si>
  <si>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</si>
  <si>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</si>
  <si>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</si>
  <si>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</si>
  <si>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</si>
  <si>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</si>
  <si>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</si>
  <si>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</si>
  <si>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</si>
  <si>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</si>
  <si>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</si>
  <si>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</si>
  <si>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</si>
  <si>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</si>
  <si>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</si>
  <si>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</si>
  <si>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</si>
  <si>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</si>
  <si>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</si>
  <si>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</si>
  <si>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</si>
  <si>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</si>
  <si>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</si>
  <si>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</si>
  <si>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</si>
  <si>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</si>
  <si>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</si>
  <si>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</si>
  <si>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</si>
  <si>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</si>
  <si>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</si>
  <si>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</si>
  <si>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</si>
  <si>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</si>
  <si>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</si>
  <si>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</si>
  <si>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</si>
  <si>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</si>
  <si>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</si>
  <si>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</si>
  <si>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</si>
  <si>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</si>
  <si>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</si>
  <si>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</si>
  <si>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</si>
  <si>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</si>
  <si>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</si>
  <si>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</si>
  <si>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</si>
  <si>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</si>
  <si>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</si>
  <si>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</si>
  <si>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</si>
  <si>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</si>
  <si>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</si>
  <si>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</si>
  <si>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</si>
  <si>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</si>
  <si>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</si>
  <si>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</si>
  <si>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</si>
  <si>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</si>
  <si>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</si>
  <si>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</si>
  <si>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</si>
  <si>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</si>
  <si>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</si>
  <si>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</si>
  <si>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</si>
  <si>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</si>
  <si>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</si>
  <si>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</si>
  <si>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</si>
  <si>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</si>
  <si>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</si>
  <si>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</si>
  <si>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</si>
  <si>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</si>
  <si>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</si>
  <si>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</si>
  <si>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</si>
  <si>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</si>
  <si>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</si>
  <si>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</si>
  <si>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</si>
  <si>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</si>
  <si>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</si>
  <si>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</si>
  <si>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</si>
  <si>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</si>
  <si>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</si>
  <si>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</si>
  <si>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</si>
  <si>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</si>
  <si>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</si>
  <si>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</si>
  <si>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</si>
  <si>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</si>
  <si>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</si>
  <si>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</si>
  <si>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</si>
  <si>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</si>
  <si>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</si>
  <si>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</si>
  <si>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</si>
  <si>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</si>
  <si>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</si>
  <si>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</si>
  <si>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</si>
  <si>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</si>
  <si>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</si>
  <si>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</si>
  <si>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</si>
  <si>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</si>
  <si>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</si>
  <si>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</si>
  <si>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</si>
  <si>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</si>
  <si>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</si>
  <si>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</si>
  <si>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</si>
  <si>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</si>
  <si>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</si>
  <si>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</si>
  <si>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</si>
  <si>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</si>
  <si>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</si>
  <si>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</si>
  <si>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</si>
  <si>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</si>
  <si>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</si>
  <si>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</si>
  <si>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</si>
  <si>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</si>
  <si>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</si>
  <si>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</si>
  <si>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</si>
  <si>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</si>
  <si>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</si>
  <si>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</si>
  <si>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</si>
  <si>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</si>
  <si>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</si>
  <si>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</si>
  <si>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</si>
  <si>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</si>
  <si>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</si>
  <si>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</si>
  <si>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</si>
  <si>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</si>
  <si>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</si>
  <si>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</si>
  <si>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</si>
  <si>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</si>
  <si>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</si>
  <si>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</si>
  <si>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</si>
  <si>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</si>
  <si>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</si>
  <si>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</si>
  <si>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</si>
  <si>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</si>
  <si>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</si>
  <si>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</si>
  <si>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</si>
  <si>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</si>
  <si>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</si>
  <si>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</si>
  <si>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</si>
  <si>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</si>
  <si>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</si>
  <si>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</si>
  <si>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</si>
  <si>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</si>
  <si>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</si>
  <si>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</si>
  <si>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</si>
  <si>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</si>
  <si>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</si>
  <si>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</si>
  <si>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</si>
  <si>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</si>
  <si>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</si>
  <si>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</si>
  <si>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</si>
  <si>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</si>
  <si>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</si>
  <si>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</si>
  <si>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</si>
  <si>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</si>
  <si>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</si>
  <si>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</si>
  <si>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</si>
  <si>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</si>
  <si>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</si>
  <si>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</si>
  <si>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</si>
  <si>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</si>
  <si>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</si>
  <si>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</si>
  <si>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</si>
  <si>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</si>
  <si>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</si>
  <si>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</si>
  <si>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</si>
  <si>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</si>
  <si>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</si>
  <si>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</si>
  <si>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</si>
  <si>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</si>
  <si>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</si>
  <si>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</si>
  <si>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</si>
  <si>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</si>
  <si>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</si>
  <si>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</si>
  <si>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</si>
  <si>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</si>
  <si>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</si>
  <si>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</si>
  <si>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</si>
  <si>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</si>
  <si>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</si>
  <si>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</si>
  <si>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</si>
  <si>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</si>
  <si>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</si>
  <si>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</si>
  <si>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</si>
  <si>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</si>
  <si>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</si>
  <si>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</si>
  <si>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</si>
  <si>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</si>
  <si>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</si>
  <si>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</si>
  <si>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</si>
  <si>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</si>
  <si>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</si>
  <si>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</si>
  <si>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</si>
  <si>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</si>
  <si>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</si>
  <si>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</si>
  <si>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</si>
  <si>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</si>
  <si>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</si>
  <si>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</si>
  <si>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</si>
  <si>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</si>
  <si>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</si>
  <si>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</si>
  <si>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</si>
  <si>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</si>
  <si>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</si>
  <si>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</si>
  <si>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</si>
  <si>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</si>
  <si>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</si>
  <si>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</si>
  <si>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</si>
  <si>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</si>
  <si>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</si>
  <si>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</si>
  <si>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</si>
  <si>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</si>
  <si>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</si>
  <si>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</si>
  <si>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</si>
  <si>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</si>
  <si>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</si>
  <si>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</si>
  <si>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</si>
  <si>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</si>
  <si>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</si>
  <si>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</si>
  <si>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</si>
  <si>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</si>
  <si>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</si>
  <si>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</si>
  <si>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</si>
  <si>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</si>
  <si>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</si>
  <si>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</si>
  <si>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</si>
  <si>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</si>
  <si>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</si>
  <si>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</si>
  <si>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</si>
  <si>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</si>
  <si>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</si>
  <si>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</si>
  <si>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</si>
  <si>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</si>
  <si>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</si>
  <si>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</si>
  <si>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</si>
  <si>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</si>
  <si>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</si>
  <si>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</si>
  <si>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</si>
  <si>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</si>
  <si>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</si>
  <si>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</si>
  <si>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</si>
  <si>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</si>
  <si>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</si>
  <si>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</si>
  <si>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</si>
  <si>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</si>
  <si>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</si>
  <si>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</si>
  <si>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</si>
  <si>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</si>
  <si>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</si>
  <si>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</si>
  <si>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</si>
  <si>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</si>
  <si>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</si>
  <si>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</si>
  <si>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</si>
  <si>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</si>
  <si>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</si>
  <si>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</si>
  <si>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</si>
  <si>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</si>
  <si>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</si>
  <si>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</si>
  <si>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</si>
  <si>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</si>
  <si>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</si>
  <si>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</si>
  <si>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</si>
  <si>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</si>
  <si>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</si>
  <si>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</si>
  <si>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</si>
  <si>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</si>
  <si>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</si>
  <si>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</si>
  <si>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</si>
  <si>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</si>
  <si>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</si>
  <si>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</si>
  <si>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</si>
  <si>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</si>
  <si>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</si>
  <si>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</si>
  <si>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</si>
  <si>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</si>
  <si>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</si>
  <si>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</si>
  <si>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</si>
  <si>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</si>
  <si>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</si>
  <si>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</si>
  <si>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</si>
  <si>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</si>
  <si>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</si>
  <si>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</si>
  <si>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</si>
  <si>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</si>
  <si>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</si>
  <si>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</si>
  <si>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</si>
  <si>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</si>
  <si>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</si>
  <si>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</si>
  <si>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</si>
  <si>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</si>
  <si>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</si>
  <si>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</si>
  <si>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</si>
  <si>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</si>
  <si>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</si>
  <si>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</si>
  <si>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</si>
  <si>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</si>
  <si>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</si>
  <si>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</si>
  <si>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</si>
  <si>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</si>
  <si>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</si>
  <si>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</si>
  <si>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</si>
  <si>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</si>
  <si>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</si>
  <si>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</si>
  <si>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</si>
  <si>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</si>
  <si>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</si>
  <si>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</si>
  <si>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</si>
  <si>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</si>
  <si>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</si>
  <si>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</si>
  <si>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</si>
  <si>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</si>
  <si>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</si>
  <si>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</si>
  <si>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</si>
  <si>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</si>
  <si>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</si>
  <si>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</si>
  <si>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</si>
  <si>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</si>
  <si>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</si>
  <si>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</si>
  <si>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</si>
  <si>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</si>
  <si>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</si>
  <si>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</si>
  <si>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</si>
  <si>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</si>
  <si>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</si>
  <si>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</si>
  <si>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</si>
  <si>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</si>
  <si>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</si>
  <si>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</si>
  <si>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</si>
  <si>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</si>
  <si>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</si>
  <si>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</si>
  <si>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</si>
  <si>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</si>
  <si>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</si>
  <si>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</si>
  <si>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</si>
  <si>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</si>
  <si>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</si>
  <si>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</si>
  <si>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</si>
  <si>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</si>
  <si>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</si>
  <si>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</si>
  <si>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</si>
  <si>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</si>
  <si>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</si>
  <si>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</si>
  <si>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</si>
  <si>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</si>
  <si>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</si>
  <si>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</si>
  <si>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</si>
  <si>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</si>
  <si>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</si>
  <si>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</si>
  <si>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</si>
  <si>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</si>
  <si>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</si>
  <si>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</si>
  <si>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</si>
  <si>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</si>
  <si>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</si>
  <si>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</si>
  <si>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</si>
  <si>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</si>
  <si>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</si>
  <si>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</si>
  <si>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</si>
  <si>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</si>
  <si>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</si>
  <si>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</si>
  <si>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</si>
  <si>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</si>
  <si>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</si>
  <si>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</si>
  <si>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</si>
  <si>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</si>
  <si>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</si>
  <si>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</si>
  <si>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</si>
  <si>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</si>
  <si>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</si>
  <si>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</si>
  <si>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</si>
  <si>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</si>
  <si>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</si>
  <si>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</si>
  <si>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</si>
  <si>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</si>
  <si>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</si>
  <si>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</si>
  <si>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</si>
  <si>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</si>
  <si>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</si>
  <si>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</si>
  <si>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</si>
  <si>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</si>
  <si>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</si>
  <si>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</si>
  <si>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</si>
  <si>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</si>
  <si>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</si>
  <si>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</si>
  <si>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</si>
  <si>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</si>
  <si>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</si>
  <si>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</si>
  <si>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</si>
  <si>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</si>
  <si>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</si>
  <si>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</si>
  <si>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</si>
  <si>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</si>
  <si>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</si>
  <si>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</si>
  <si>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</si>
  <si>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</si>
  <si>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</si>
  <si>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</si>
  <si>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</si>
  <si>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</si>
  <si>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</si>
  <si>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</si>
  <si>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</si>
  <si>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</si>
  <si>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</si>
  <si>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</si>
  <si>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</si>
  <si>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</si>
  <si>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</si>
  <si>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</si>
  <si>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</si>
  <si>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</si>
  <si>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</si>
  <si>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</si>
  <si>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</si>
  <si>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</si>
  <si>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</si>
  <si>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</si>
  <si>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</si>
  <si>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</si>
  <si>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</si>
  <si>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</si>
  <si>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</si>
  <si>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</si>
  <si>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</si>
  <si>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</si>
  <si>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</si>
  <si>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</si>
  <si>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</si>
  <si>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</si>
  <si>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</si>
  <si>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</si>
  <si>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</si>
  <si>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</si>
  <si>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</si>
  <si>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</si>
  <si>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</si>
  <si>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</si>
  <si>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</si>
  <si>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</si>
  <si>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</si>
  <si>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</si>
  <si>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</si>
  <si>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</si>
  <si>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</si>
  <si>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</si>
  <si>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</si>
  <si>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</si>
  <si>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</si>
  <si>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</si>
  <si>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</si>
  <si>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</si>
  <si>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</si>
  <si>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</si>
  <si>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</si>
  <si>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</si>
  <si>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</si>
  <si>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</si>
  <si>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</si>
  <si>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</si>
  <si>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</si>
  <si>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</si>
  <si>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</si>
  <si>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</si>
  <si>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</si>
  <si>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</si>
  <si>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</si>
  <si>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</si>
  <si>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</si>
  <si>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</si>
  <si>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</si>
  <si>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</si>
  <si>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</si>
  <si>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</si>
  <si>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</si>
  <si>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</si>
  <si>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</si>
  <si>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</si>
  <si>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</si>
  <si>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</si>
  <si>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</si>
  <si>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</si>
  <si>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</si>
  <si>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</si>
  <si>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</si>
  <si>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</si>
  <si>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</si>
  <si>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</si>
  <si>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</si>
  <si>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</si>
  <si>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</si>
  <si>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</si>
  <si>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</si>
  <si>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</si>
  <si>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</si>
  <si>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</si>
  <si>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</si>
  <si>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</si>
  <si>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</si>
  <si>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</si>
  <si>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</si>
  <si>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</si>
  <si>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</si>
  <si>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</si>
  <si>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</si>
  <si>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</si>
  <si>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</si>
  <si>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</si>
  <si>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</si>
  <si>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</si>
  <si>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</si>
  <si>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</si>
  <si>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</si>
  <si>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</si>
  <si>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</si>
  <si>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</si>
  <si>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</si>
  <si>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</si>
  <si>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</si>
  <si>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</si>
  <si>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</si>
  <si>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</si>
  <si>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</si>
  <si>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</si>
  <si>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</si>
  <si>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</si>
  <si>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</si>
  <si>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</si>
  <si>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</si>
  <si>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</si>
  <si>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</si>
  <si>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</si>
  <si>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</si>
  <si>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</si>
  <si>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</si>
  <si>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</si>
  <si>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</si>
  <si>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</si>
  <si>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</si>
  <si>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</si>
  <si>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</si>
  <si>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</si>
  <si>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</si>
  <si>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</si>
  <si>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</si>
  <si>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</si>
  <si>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</si>
  <si>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</si>
  <si>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</si>
  <si>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</si>
  <si>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</si>
  <si>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</si>
  <si>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</si>
  <si>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</si>
  <si>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</si>
  <si>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</si>
  <si>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</si>
  <si>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</si>
  <si>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</si>
  <si>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</si>
  <si>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</si>
  <si>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</si>
  <si>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</si>
  <si>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</si>
  <si>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</si>
  <si>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</si>
  <si>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</si>
  <si>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</si>
  <si>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</si>
  <si>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</si>
  <si>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</si>
  <si>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</si>
  <si>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</si>
  <si>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</si>
  <si>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</si>
  <si>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</si>
  <si>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</si>
  <si>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</si>
  <si>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</si>
  <si>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</si>
  <si>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</si>
  <si>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</si>
  <si>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</si>
  <si>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</si>
  <si>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</si>
  <si>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</si>
  <si>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</si>
  <si>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</si>
  <si>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</si>
  <si>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</si>
  <si>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</si>
  <si>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</si>
  <si>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</si>
  <si>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</si>
  <si>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</si>
  <si>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</si>
  <si>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</si>
  <si>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</si>
  <si>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</si>
  <si>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</si>
  <si>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</si>
  <si>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</si>
  <si>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</si>
  <si>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</si>
  <si>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</si>
  <si>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</si>
  <si>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</si>
  <si>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</si>
  <si>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</si>
  <si>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</si>
  <si>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</si>
  <si>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</si>
  <si>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</si>
  <si>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</si>
  <si>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</si>
  <si>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</si>
  <si>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</si>
  <si>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</si>
  <si>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</si>
  <si>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</si>
  <si>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</si>
  <si>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</si>
  <si>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</si>
  <si>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</si>
  <si>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</si>
  <si>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</si>
  <si>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</si>
  <si>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</si>
  <si>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</si>
  <si>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</si>
  <si>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</si>
  <si>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</si>
  <si>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</si>
  <si>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</si>
  <si>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</si>
  <si>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</si>
  <si>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</si>
  <si>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</si>
  <si>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</si>
  <si>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</si>
  <si>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</si>
  <si>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</si>
  <si>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</si>
  <si>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</si>
  <si>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</si>
  <si>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</si>
  <si>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</si>
  <si>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</si>
  <si>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</si>
  <si>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</si>
  <si>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</si>
  <si>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</si>
  <si>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</si>
  <si>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</si>
  <si>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</si>
  <si>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</si>
  <si>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</si>
  <si>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</si>
  <si>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</si>
  <si>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</si>
  <si>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</si>
  <si>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</si>
  <si>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</si>
  <si>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</si>
  <si>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</si>
  <si>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</si>
  <si>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</si>
  <si>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</si>
  <si>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</si>
  <si>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</si>
  <si>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</si>
  <si>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</si>
  <si>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</si>
  <si>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</si>
  <si>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</si>
  <si>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</si>
  <si>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</si>
  <si>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</si>
  <si>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</si>
  <si>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</si>
  <si>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</si>
  <si>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</si>
  <si>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</si>
  <si>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</si>
  <si>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</si>
  <si>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</si>
  <si>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</si>
  <si>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</si>
  <si>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</si>
  <si>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</si>
  <si>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</si>
  <si>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</si>
  <si>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</si>
  <si>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</si>
  <si>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</si>
  <si>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</si>
  <si>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</si>
  <si>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</si>
  <si>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</si>
  <si>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</si>
  <si>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</si>
  <si>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</si>
  <si>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</si>
  <si>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</si>
  <si>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</si>
  <si>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</si>
  <si>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</si>
  <si>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</si>
  <si>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</si>
  <si>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</si>
  <si>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</si>
  <si>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</si>
  <si>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</si>
  <si>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</si>
  <si>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</si>
  <si>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</si>
  <si>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</si>
  <si>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</si>
  <si>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</si>
  <si>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</si>
  <si>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</si>
  <si>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</si>
  <si>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</si>
  <si>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</si>
  <si>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</si>
  <si>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</si>
  <si>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</si>
  <si>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</si>
  <si>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</si>
  <si>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</si>
  <si>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</si>
  <si>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</si>
  <si>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</si>
  <si>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</si>
  <si>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</si>
  <si>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</si>
  <si>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</si>
  <si>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</si>
  <si>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</si>
  <si>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</si>
  <si>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</si>
  <si>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</si>
  <si>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</si>
  <si>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</si>
  <si>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</si>
  <si>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</si>
  <si>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</si>
  <si>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</si>
  <si>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</si>
  <si>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</si>
  <si>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</si>
  <si>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</si>
  <si>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</si>
  <si>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</si>
  <si>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</si>
  <si>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</si>
  <si>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</si>
  <si>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</si>
  <si>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</si>
  <si>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</si>
  <si>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</si>
  <si>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</si>
  <si>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</si>
  <si>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</si>
  <si>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</si>
  <si>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</si>
  <si>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</si>
  <si>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</si>
  <si>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</si>
  <si>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</si>
  <si>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</si>
  <si>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</si>
  <si>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</si>
  <si>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</si>
  <si>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</si>
  <si>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</si>
  <si>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</si>
  <si>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</si>
  <si>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</si>
  <si>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</si>
  <si>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</si>
  <si>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</si>
  <si>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</si>
  <si>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</si>
  <si>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</si>
  <si>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</si>
  <si>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</si>
  <si>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</si>
  <si>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</si>
  <si>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</si>
  <si>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</si>
  <si>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</si>
  <si>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</si>
  <si>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</si>
  <si>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</si>
  <si>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</si>
  <si>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</si>
  <si>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</si>
  <si>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</si>
  <si>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</si>
  <si>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</si>
  <si>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</si>
  <si>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</si>
  <si>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</si>
  <si>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</si>
  <si>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</si>
  <si>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</si>
  <si>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</si>
  <si>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</si>
  <si>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</si>
  <si>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</si>
  <si>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</si>
  <si>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</si>
  <si>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</si>
  <si>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</si>
  <si>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</si>
  <si>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</si>
  <si>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</si>
  <si>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</si>
  <si>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</si>
  <si>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</si>
  <si>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</si>
  <si>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</si>
  <si>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</si>
  <si>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</si>
  <si>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</si>
  <si>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</si>
  <si>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</si>
  <si>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</si>
  <si>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</si>
  <si>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</si>
  <si>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</si>
  <si>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</si>
  <si>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</si>
  <si>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</si>
  <si>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</si>
  <si>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</si>
  <si>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</si>
  <si>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</si>
  <si>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</si>
  <si>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</si>
  <si>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</si>
  <si>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</si>
  <si>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</si>
  <si>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</si>
  <si>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</si>
  <si>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</si>
  <si>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</si>
  <si>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</si>
  <si>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</si>
  <si>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</si>
  <si>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</si>
  <si>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</si>
  <si>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</si>
  <si>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</si>
  <si>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</si>
  <si>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</si>
  <si>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</si>
  <si>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</si>
  <si>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</si>
  <si>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</si>
  <si>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</si>
  <si>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</si>
  <si>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</si>
  <si>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</si>
  <si>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</si>
  <si>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</si>
  <si>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</si>
  <si>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</si>
  <si>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</si>
  <si>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</si>
  <si>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</si>
  <si>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</si>
  <si>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</si>
  <si>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</si>
  <si>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</si>
  <si>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</si>
  <si>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</si>
  <si>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</si>
  <si>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</si>
  <si>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</si>
  <si>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</si>
  <si>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</si>
  <si>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</si>
  <si>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</si>
  <si>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</si>
  <si>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</si>
  <si>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</si>
  <si>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</si>
  <si>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</si>
  <si>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</si>
  <si>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</si>
  <si>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</si>
  <si>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</si>
  <si>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</si>
  <si>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</si>
  <si>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</si>
  <si>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</si>
  <si>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</si>
  <si>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</si>
  <si>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</si>
  <si>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</si>
  <si>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</si>
  <si>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</si>
  <si>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</si>
  <si>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</si>
  <si>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</si>
  <si>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</si>
  <si>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</si>
  <si>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</si>
  <si>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</si>
  <si>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</si>
  <si>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</si>
  <si>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</si>
  <si>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</si>
  <si>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</si>
  <si>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</si>
  <si>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</si>
  <si>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</si>
  <si>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</si>
  <si>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</si>
  <si>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</si>
  <si>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</si>
  <si>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</si>
  <si>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</si>
  <si>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</si>
  <si>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</si>
  <si>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</si>
  <si>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</si>
  <si>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</si>
  <si>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</si>
  <si>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</si>
  <si>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</si>
  <si>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</si>
  <si>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</si>
  <si>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</si>
  <si>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</si>
  <si>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</si>
  <si>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</si>
  <si>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</si>
  <si>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</si>
  <si>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</si>
  <si>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</si>
  <si>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</si>
  <si>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</si>
  <si>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</si>
  <si>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</si>
  <si>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</si>
  <si>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</si>
  <si>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</si>
  <si>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</si>
  <si>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</si>
  <si>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</si>
  <si>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</si>
  <si>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</si>
  <si>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</si>
  <si>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</si>
  <si>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</si>
  <si>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</si>
  <si>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</si>
  <si>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</si>
  <si>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</si>
  <si>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</si>
  <si>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</si>
  <si>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</si>
  <si>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</si>
  <si>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</si>
  <si>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</si>
  <si>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</si>
  <si>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</si>
  <si>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</si>
  <si>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</si>
  <si>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</si>
  <si>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</si>
  <si>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</si>
  <si>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</si>
  <si>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</si>
  <si>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</si>
  <si>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</si>
  <si>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</si>
  <si>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</si>
  <si>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</si>
  <si>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</si>
  <si>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</si>
  <si>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</si>
  <si>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</si>
  <si>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</si>
  <si>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</si>
  <si>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</si>
  <si>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</si>
  <si>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</si>
  <si>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</si>
  <si>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</si>
  <si>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</si>
  <si>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</si>
  <si>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</si>
  <si>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</si>
  <si>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</si>
  <si>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</si>
  <si>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</si>
  <si>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</si>
  <si>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</si>
  <si>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</si>
  <si>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</si>
  <si>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</si>
  <si>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</si>
  <si>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</si>
  <si>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</si>
  <si>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</si>
  <si>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</si>
  <si>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</si>
  <si>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</si>
  <si>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</si>
  <si>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</si>
  <si>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</si>
  <si>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</si>
  <si>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</si>
  <si>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</si>
  <si>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</si>
  <si>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</si>
  <si>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</si>
  <si>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</si>
  <si>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</si>
  <si>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</si>
  <si>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</si>
  <si>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</si>
  <si>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</si>
  <si>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</si>
  <si>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</si>
  <si>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</si>
  <si>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</si>
  <si>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</si>
  <si>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</si>
  <si>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</si>
  <si>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</si>
  <si>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</si>
  <si>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</si>
  <si>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</si>
  <si>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</si>
  <si>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</si>
  <si>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</si>
  <si>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</si>
  <si>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</si>
  <si>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</si>
  <si>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</si>
  <si>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</si>
  <si>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</si>
  <si>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</si>
  <si>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</si>
  <si>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</si>
  <si>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</si>
  <si>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</si>
  <si>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</si>
  <si>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</si>
  <si>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</si>
  <si>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</si>
  <si>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</si>
  <si>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</si>
  <si>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</si>
  <si>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</si>
  <si>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</si>
  <si>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</si>
  <si>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</si>
  <si>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</si>
  <si>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</si>
  <si>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</si>
  <si>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</si>
  <si>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</si>
  <si>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</si>
  <si>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</si>
  <si>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</si>
  <si>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</si>
  <si>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</si>
  <si>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</si>
  <si>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</si>
  <si>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</si>
  <si>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</si>
  <si>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</si>
  <si>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</si>
  <si>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</si>
  <si>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</si>
  <si>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</si>
  <si>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</si>
  <si>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</si>
  <si>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</si>
  <si>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</si>
  <si>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</si>
  <si>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</si>
  <si>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</si>
  <si>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</si>
  <si>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</si>
  <si>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</si>
  <si>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</si>
  <si>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</si>
  <si>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</si>
  <si>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</si>
  <si>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</si>
  <si>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</si>
  <si>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</si>
  <si>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</si>
  <si>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</si>
  <si>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</si>
  <si>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</si>
  <si>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</si>
  <si>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</si>
  <si>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</si>
  <si>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</si>
  <si>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</si>
  <si>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</si>
  <si>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</si>
  <si>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</si>
  <si>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</si>
  <si>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</si>
  <si>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</si>
  <si>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</si>
  <si>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</si>
  <si>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</si>
  <si>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</si>
  <si>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</si>
  <si>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</si>
  <si>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</si>
  <si>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</si>
  <si>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</si>
  <si>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</si>
  <si>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</si>
  <si>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</si>
  <si>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</si>
  <si>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</si>
  <si>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</si>
  <si>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</si>
  <si>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</si>
  <si>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</si>
  <si>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</si>
  <si>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</si>
  <si>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</si>
  <si>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</si>
  <si>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</si>
  <si>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</si>
  <si>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</si>
  <si>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</si>
  <si>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</si>
  <si>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</si>
  <si>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</si>
  <si>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</si>
  <si>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</si>
  <si>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</si>
  <si>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</si>
  <si>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</si>
  <si>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</si>
  <si>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</si>
  <si>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</si>
  <si>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</si>
  <si>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</si>
  <si>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</si>
  <si>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</si>
  <si>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</si>
  <si>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</si>
  <si>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</si>
  <si>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</si>
  <si>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</si>
  <si>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</si>
  <si>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</si>
  <si>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</si>
  <si>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</si>
  <si>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</si>
  <si>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</si>
  <si>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</si>
  <si>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</si>
  <si>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</si>
  <si>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</si>
  <si>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</si>
  <si>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</si>
  <si>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</si>
  <si>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</si>
  <si>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</si>
  <si>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</si>
  <si>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</si>
  <si>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</si>
  <si>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</si>
  <si>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</si>
  <si>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</si>
  <si>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</si>
  <si>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</si>
  <si>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</si>
  <si>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</si>
  <si>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</si>
  <si>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</si>
  <si>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</si>
  <si>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</si>
  <si>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</si>
  <si>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</si>
  <si>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</si>
  <si>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</si>
  <si>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</si>
  <si>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</si>
  <si>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</si>
  <si>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</si>
  <si>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</si>
  <si>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</si>
  <si>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</si>
  <si>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</si>
  <si>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</si>
  <si>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</si>
  <si>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</si>
  <si>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</si>
  <si>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</si>
  <si>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</si>
  <si>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</si>
  <si>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</si>
  <si>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</si>
  <si>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</si>
  <si>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</si>
  <si>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</si>
  <si>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</si>
  <si>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</si>
  <si>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</si>
  <si>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</si>
  <si>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</si>
  <si>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</si>
  <si>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</si>
  <si>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</si>
  <si>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</si>
  <si>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</si>
  <si>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</si>
  <si>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</si>
  <si>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</si>
  <si>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</si>
  <si>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</si>
  <si>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</si>
  <si>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</si>
  <si>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</si>
  <si>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</si>
  <si>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</si>
  <si>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</si>
  <si>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</si>
  <si>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</si>
  <si>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</si>
  <si>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</si>
  <si>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</si>
  <si>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</si>
  <si>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</si>
  <si>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</si>
  <si>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</si>
  <si>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</si>
  <si>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</si>
  <si>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</si>
  <si>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</si>
  <si>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</si>
  <si>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</si>
  <si>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</si>
  <si>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</si>
  <si>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</si>
  <si>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</si>
  <si>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</si>
  <si>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</si>
  <si>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</si>
  <si>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</si>
  <si>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</si>
  <si>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</si>
  <si>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</si>
  <si>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</si>
  <si>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</si>
  <si>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</si>
  <si>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</si>
  <si>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</si>
  <si>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</si>
  <si>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</si>
  <si>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</si>
  <si>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</si>
  <si>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</si>
  <si>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</si>
  <si>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</si>
  <si>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</si>
  <si>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</si>
  <si>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</si>
  <si>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</si>
  <si>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</si>
  <si>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</si>
  <si>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</si>
  <si>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</si>
  <si>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</si>
  <si>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</si>
  <si>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</si>
  <si>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</si>
  <si>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</si>
  <si>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</si>
  <si>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</si>
  <si>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</si>
  <si>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</si>
  <si>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</si>
  <si>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</si>
  <si>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</si>
  <si>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</si>
  <si>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</si>
  <si>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</si>
  <si>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</si>
  <si>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</si>
  <si>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</si>
  <si>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</si>
  <si>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</si>
  <si>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</si>
  <si>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</si>
  <si>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</si>
  <si>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</si>
  <si>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</si>
  <si>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</si>
  <si>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</si>
  <si>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</si>
  <si>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</si>
  <si>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</si>
  <si>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</si>
  <si>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</si>
  <si>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</si>
  <si>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</si>
  <si>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</si>
  <si>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</si>
  <si>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</si>
  <si>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</si>
  <si>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</si>
  <si>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</si>
  <si>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</si>
  <si>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</si>
  <si>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</si>
  <si>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</si>
  <si>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</si>
  <si>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</si>
  <si>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</si>
  <si>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</si>
  <si>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</si>
  <si>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</si>
  <si>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</si>
  <si>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</si>
  <si>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</si>
  <si>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</si>
  <si>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</si>
  <si>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</si>
  <si>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</si>
  <si>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</si>
  <si>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</si>
  <si>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</si>
  <si>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</si>
  <si>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</si>
  <si>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</si>
  <si>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</si>
  <si>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</si>
  <si>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</si>
  <si>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</si>
  <si>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</si>
  <si>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</si>
  <si>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</si>
  <si>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</si>
  <si>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</si>
  <si>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</si>
  <si>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</si>
  <si>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</si>
  <si>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</si>
  <si>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</si>
  <si>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</si>
  <si>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</si>
  <si>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</si>
  <si>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</si>
  <si>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</si>
  <si>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</si>
  <si>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</si>
  <si>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</si>
  <si>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</si>
  <si>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</si>
  <si>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</si>
  <si>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</si>
  <si>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</si>
  <si>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</si>
  <si>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</si>
  <si>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</si>
  <si>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</si>
  <si>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</si>
  <si>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</si>
  <si>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</si>
  <si>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</si>
  <si>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</si>
  <si>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</si>
  <si>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</si>
  <si>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</si>
  <si>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</si>
  <si>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</si>
  <si>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</si>
  <si>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</si>
  <si>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</si>
  <si>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</si>
  <si>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</si>
  <si>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</si>
  <si>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</si>
  <si>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</si>
  <si>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</si>
  <si>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</si>
  <si>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</si>
  <si>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</si>
  <si>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</si>
  <si>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</si>
  <si>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</si>
  <si>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</si>
  <si>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</si>
  <si>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</si>
  <si>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</si>
  <si>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</si>
  <si>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</si>
  <si>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</si>
  <si>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</si>
  <si>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</si>
  <si>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</si>
  <si>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</si>
  <si>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</si>
  <si>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</si>
  <si>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</si>
  <si>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</si>
  <si>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</si>
  <si>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</si>
  <si>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</si>
  <si>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</si>
  <si>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</si>
  <si>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</si>
  <si>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</si>
  <si>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</si>
  <si>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</si>
  <si>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</si>
  <si>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</si>
  <si>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</si>
  <si>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</si>
  <si>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</si>
  <si>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</si>
  <si>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</si>
  <si>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</si>
  <si>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</si>
  <si>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</si>
  <si>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</si>
  <si>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</si>
  <si>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</si>
  <si>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</si>
  <si>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</si>
  <si>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</si>
  <si>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</si>
  <si>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</si>
  <si>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</si>
  <si>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</si>
  <si>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</si>
  <si>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</si>
  <si>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</si>
  <si>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</si>
  <si>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</si>
  <si>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</si>
  <si>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</si>
  <si>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</si>
  <si>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</si>
  <si>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</si>
  <si>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</si>
  <si>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</si>
  <si>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</si>
  <si>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</si>
  <si>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</si>
  <si>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</si>
  <si>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</si>
  <si>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</si>
  <si>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</si>
  <si>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</si>
  <si>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</si>
  <si>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</si>
  <si>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</si>
  <si>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</si>
  <si>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</si>
  <si>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</si>
  <si>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</si>
  <si>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</si>
  <si>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</si>
  <si>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</si>
  <si>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</si>
  <si>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</si>
  <si>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</si>
  <si>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</si>
  <si>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</si>
  <si>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</si>
  <si>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</si>
  <si>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</si>
  <si>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</si>
  <si>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</si>
  <si>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</si>
  <si>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</si>
  <si>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</si>
  <si>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</si>
  <si>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</si>
  <si>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</si>
  <si>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</si>
  <si>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</si>
  <si>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</si>
  <si>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</si>
  <si>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</si>
  <si>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</si>
  <si>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</si>
  <si>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</si>
  <si>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</si>
  <si>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</si>
  <si>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</si>
  <si>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</si>
  <si>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</si>
  <si>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</si>
  <si>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</si>
  <si>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</si>
  <si>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</si>
  <si>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</si>
  <si>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</si>
  <si>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</si>
  <si>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</si>
  <si>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</si>
  <si>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</si>
  <si>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</si>
  <si>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</si>
  <si>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</si>
  <si>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</si>
  <si>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</si>
  <si>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</si>
  <si>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</si>
  <si>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</si>
  <si>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</si>
  <si>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</si>
  <si>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</si>
  <si>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</si>
  <si>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</si>
  <si>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</si>
  <si>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</si>
  <si>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</si>
  <si>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</si>
  <si>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</si>
  <si>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</si>
  <si>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</si>
  <si>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</si>
  <si>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</si>
  <si>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</si>
  <si>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</si>
  <si>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</si>
  <si>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</si>
  <si>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</si>
  <si>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</si>
  <si>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</si>
  <si>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</si>
  <si>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</si>
  <si>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</si>
  <si>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</si>
  <si>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</si>
  <si>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</si>
  <si>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</si>
  <si>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</si>
  <si>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</si>
  <si>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</si>
  <si>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</si>
  <si>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</si>
  <si>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</si>
  <si>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</si>
  <si>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</si>
  <si>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</si>
  <si>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</si>
  <si>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</si>
  <si>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</si>
  <si>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</si>
  <si>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</si>
  <si>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</si>
  <si>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</si>
  <si>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</si>
  <si>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</si>
  <si>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</si>
  <si>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</si>
  <si>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</si>
  <si>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</si>
  <si>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</si>
  <si>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</si>
  <si>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</si>
  <si>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</si>
  <si>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</si>
  <si>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</si>
  <si>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</si>
  <si>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</si>
  <si>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</si>
  <si>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</si>
  <si>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</si>
  <si>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</si>
  <si>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</si>
  <si>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</si>
  <si>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</si>
  <si>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</si>
  <si>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</si>
  <si>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</si>
  <si>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</si>
  <si>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</si>
  <si>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</si>
  <si>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</si>
  <si>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</si>
  <si>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</si>
  <si>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</si>
  <si>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</si>
  <si>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</si>
  <si>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</si>
  <si>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</si>
  <si>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</si>
  <si>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</si>
  <si>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</si>
  <si>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</si>
  <si>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</si>
  <si>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</si>
  <si>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</si>
  <si>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</si>
  <si>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</si>
  <si>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</si>
  <si>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</si>
  <si>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</si>
  <si>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</si>
  <si>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</si>
  <si>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</si>
  <si>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</si>
  <si>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</si>
  <si>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</si>
  <si>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</si>
  <si>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</si>
  <si>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</si>
  <si>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</si>
  <si>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</si>
  <si>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</si>
  <si>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</si>
  <si>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</si>
  <si>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</si>
  <si>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</si>
  <si>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</si>
  <si>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</si>
  <si>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</si>
  <si>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</si>
  <si>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</si>
  <si>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</si>
  <si>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</si>
  <si>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</si>
  <si>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</si>
  <si>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</si>
  <si>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</si>
  <si>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</si>
  <si>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</si>
  <si>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</si>
  <si>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</si>
  <si>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</si>
  <si>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</si>
  <si>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</si>
  <si>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</si>
  <si>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</si>
  <si>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</si>
  <si>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</si>
  <si>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</si>
  <si>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</si>
  <si>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</si>
  <si>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</si>
  <si>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</si>
  <si>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</si>
  <si>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</si>
  <si>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</si>
  <si>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</si>
  <si>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</si>
  <si>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</si>
  <si>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</si>
  <si>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</si>
  <si>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</si>
  <si>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</si>
  <si>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</si>
  <si>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</si>
  <si>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</si>
  <si>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</si>
  <si>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</si>
  <si>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</si>
  <si>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</si>
  <si>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</si>
  <si>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</si>
  <si>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</si>
  <si>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</si>
  <si>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</si>
  <si>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</si>
  <si>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</si>
  <si>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</si>
  <si>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</si>
  <si>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</si>
  <si>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</si>
  <si>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</si>
  <si>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</si>
  <si>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</si>
  <si>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</si>
  <si>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</si>
  <si>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</si>
  <si>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</si>
  <si>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</si>
  <si>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</si>
  <si>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</si>
  <si>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</si>
  <si>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</si>
  <si>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</si>
  <si>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</si>
  <si>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</si>
  <si>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</si>
  <si>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</si>
  <si>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</si>
  <si>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</si>
  <si>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</si>
  <si>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</si>
  <si>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</si>
  <si>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</si>
  <si>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</si>
  <si>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</si>
  <si>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</si>
  <si>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</si>
  <si>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</si>
  <si>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</si>
  <si>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</si>
  <si>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</si>
  <si>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</si>
  <si>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</si>
  <si>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</si>
  <si>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</si>
  <si>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</si>
  <si>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</si>
  <si>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</si>
  <si>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</si>
  <si>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</si>
  <si>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</si>
  <si>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</si>
  <si>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</si>
  <si>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</si>
  <si>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</si>
  <si>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</si>
  <si>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</si>
  <si>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</si>
  <si>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</si>
  <si>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</si>
  <si>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</si>
  <si>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</si>
  <si>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</si>
  <si>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</si>
  <si>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</si>
  <si>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</si>
  <si>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</si>
  <si>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</si>
  <si>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</si>
  <si>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</si>
  <si>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</si>
  <si>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</si>
  <si>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</si>
  <si>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</si>
  <si>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</si>
  <si>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</si>
  <si>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</si>
  <si>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</si>
  <si>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</si>
  <si>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</si>
  <si>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</si>
  <si>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</si>
  <si>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</si>
  <si>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</si>
  <si>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</si>
  <si>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</si>
  <si>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</si>
  <si>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</si>
  <si>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</si>
  <si>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</si>
  <si>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</si>
  <si>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</si>
  <si>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</si>
  <si>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</si>
  <si>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</si>
  <si>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</si>
  <si>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</si>
  <si>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</si>
  <si>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</si>
  <si>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</si>
  <si>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</si>
  <si>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</si>
  <si>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</si>
  <si>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</si>
  <si>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</si>
  <si>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</si>
  <si>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</si>
  <si>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</si>
  <si>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</si>
  <si>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</si>
  <si>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</si>
  <si>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</si>
  <si>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</si>
  <si>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</si>
  <si>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</si>
  <si>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</si>
  <si>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</si>
  <si>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</si>
  <si>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</si>
  <si>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</si>
  <si>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</si>
  <si>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</si>
  <si>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</si>
  <si>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</si>
  <si>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</si>
  <si>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</si>
  <si>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</si>
  <si>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</si>
  <si>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</si>
  <si>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</si>
  <si>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</si>
  <si>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</si>
  <si>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</si>
  <si>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</si>
  <si>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</si>
  <si>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</si>
  <si>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</si>
  <si>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</si>
  <si>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</si>
  <si>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</si>
  <si>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</si>
  <si>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</si>
  <si>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</si>
  <si>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</si>
  <si>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</si>
  <si>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</si>
  <si>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</si>
  <si>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</si>
  <si>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</si>
  <si>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</si>
  <si>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</si>
  <si>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</si>
  <si>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</si>
  <si>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</si>
  <si>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</si>
  <si>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</si>
  <si>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</si>
  <si>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</si>
  <si>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</si>
  <si>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</si>
  <si>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</si>
  <si>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</si>
  <si>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</si>
  <si>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</si>
  <si>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</si>
  <si>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</si>
  <si>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</si>
  <si>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</si>
  <si>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</si>
  <si>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</si>
  <si>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</si>
  <si>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</si>
  <si>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</si>
  <si>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</si>
  <si>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</si>
  <si>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</si>
  <si>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</si>
  <si>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</si>
  <si>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</si>
  <si>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</si>
  <si>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</si>
  <si>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</si>
  <si>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</si>
  <si>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</si>
  <si>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</si>
  <si>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</si>
  <si>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</si>
  <si>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</si>
  <si>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</si>
  <si>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</si>
  <si>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</si>
  <si>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</si>
  <si>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</si>
  <si>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</si>
  <si>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</si>
  <si>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</si>
  <si>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</si>
  <si>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</si>
  <si>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</si>
  <si>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</si>
  <si>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</si>
  <si>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</si>
  <si>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</si>
  <si>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</si>
  <si>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</si>
  <si>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</si>
  <si>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</si>
  <si>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</si>
  <si>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</si>
  <si>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</si>
  <si>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</si>
  <si>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</si>
  <si>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</si>
  <si>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</si>
  <si>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</si>
  <si>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</si>
  <si>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</si>
  <si>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</si>
  <si>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</si>
  <si>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</si>
  <si>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</si>
  <si>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</si>
  <si>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</si>
  <si>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</si>
  <si>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</si>
  <si>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</si>
  <si>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</si>
  <si>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</si>
  <si>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</si>
  <si>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</si>
  <si>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</si>
  <si>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</si>
  <si>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</si>
  <si>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</si>
  <si>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</si>
  <si>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</si>
  <si>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</si>
  <si>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</si>
  <si>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</si>
  <si>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</si>
  <si>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</si>
  <si>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</si>
  <si>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</si>
  <si>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</si>
  <si>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</si>
  <si>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</si>
  <si>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</si>
  <si>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</si>
  <si>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</si>
  <si>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</si>
  <si>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</si>
  <si>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</si>
  <si>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</si>
  <si>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</si>
  <si>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</si>
  <si>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</si>
  <si>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</si>
  <si>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</si>
  <si>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</si>
  <si>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</si>
  <si>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</si>
  <si>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</si>
  <si>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</si>
  <si>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</si>
  <si>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</si>
  <si>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</si>
  <si>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</si>
  <si>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</si>
  <si>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</si>
  <si>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</si>
  <si>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</si>
  <si>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</si>
  <si>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</si>
  <si>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</si>
  <si>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</si>
  <si>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</si>
  <si>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</si>
  <si>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</si>
  <si>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</si>
  <si>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</si>
  <si>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</si>
  <si>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</si>
  <si>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</si>
  <si>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</si>
  <si>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</si>
  <si>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</si>
  <si>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</si>
  <si>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</si>
  <si>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</si>
  <si>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</si>
  <si>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</si>
  <si>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</si>
  <si>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</si>
  <si>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</si>
  <si>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</si>
  <si>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</si>
  <si>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</si>
  <si>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</si>
  <si>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</si>
  <si>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</si>
  <si>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</si>
  <si>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</si>
  <si>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</si>
  <si>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</si>
  <si>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</si>
  <si>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</si>
  <si>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</si>
  <si>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</si>
  <si>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</si>
  <si>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</si>
  <si>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</si>
  <si>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</si>
  <si>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</si>
  <si>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</si>
  <si>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</si>
  <si>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</si>
  <si>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</si>
  <si>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</si>
  <si>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</si>
  <si>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</si>
  <si>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</si>
  <si>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</si>
  <si>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</si>
  <si>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</si>
  <si>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</si>
  <si>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</si>
  <si>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</si>
  <si>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</si>
  <si>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</si>
  <si>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</si>
  <si>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</si>
  <si>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</si>
  <si>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</si>
  <si>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</si>
  <si>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</si>
  <si>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</si>
  <si>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</si>
  <si>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</si>
  <si>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</si>
  <si>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</si>
  <si>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</si>
  <si>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</si>
  <si>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</si>
  <si>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</si>
  <si>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</si>
  <si>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</si>
  <si>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</si>
  <si>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</si>
  <si>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</si>
  <si>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</si>
  <si>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</si>
  <si>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</si>
  <si>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</si>
  <si>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</si>
  <si>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</si>
  <si>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</si>
  <si>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</si>
  <si>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</si>
  <si>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</si>
  <si>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</si>
  <si>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</si>
  <si>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</si>
  <si>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</si>
  <si>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</si>
  <si>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</si>
  <si>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</si>
  <si>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</si>
  <si>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</si>
  <si>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</si>
  <si>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</si>
  <si>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</si>
  <si>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</si>
  <si>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</si>
  <si>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</si>
  <si>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</si>
  <si>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</si>
  <si>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</si>
  <si>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</si>
  <si>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</si>
  <si>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</si>
  <si>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</si>
  <si>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</si>
  <si>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</si>
  <si>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</si>
  <si>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</si>
  <si>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</si>
  <si>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</si>
  <si>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</si>
  <si>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</si>
  <si>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</si>
  <si>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</si>
  <si>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</si>
  <si>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</si>
  <si>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</si>
  <si>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</si>
  <si>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</si>
  <si>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</si>
  <si>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</si>
  <si>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</si>
  <si>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</si>
  <si>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</si>
  <si>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</si>
  <si>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</si>
  <si>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</si>
  <si>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</si>
  <si>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</si>
  <si>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</si>
  <si>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</si>
  <si>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</si>
  <si>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</si>
  <si>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</si>
  <si>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</si>
  <si>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</si>
  <si>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</si>
  <si>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</si>
  <si>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</si>
  <si>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</si>
  <si>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</si>
  <si>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</si>
  <si>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</si>
  <si>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</si>
  <si>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</si>
  <si>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</si>
  <si>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</si>
  <si>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</si>
  <si>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</si>
  <si>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</si>
  <si>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</si>
  <si>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</si>
  <si>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</si>
  <si>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</si>
  <si>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</si>
  <si>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</si>
  <si>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</si>
  <si>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</si>
  <si>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</si>
  <si>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</si>
  <si>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</si>
  <si>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</si>
  <si>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</si>
  <si>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</si>
  <si>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</si>
  <si>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</si>
  <si>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</si>
  <si>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</si>
  <si>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</si>
  <si>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</si>
  <si>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</si>
  <si>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</si>
  <si>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</si>
  <si>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</si>
  <si>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</si>
  <si>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</si>
  <si>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</si>
  <si>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</si>
  <si>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</si>
  <si>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</si>
  <si>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</si>
  <si>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</si>
  <si>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</si>
  <si>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</si>
  <si>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</si>
  <si>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</si>
  <si>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</si>
  <si>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</si>
  <si>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</si>
  <si>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</si>
  <si>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</si>
  <si>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</si>
  <si>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</si>
  <si>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</si>
  <si>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</si>
  <si>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</si>
  <si>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</si>
  <si>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</si>
  <si>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</si>
  <si>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</si>
  <si>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</si>
  <si>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</si>
  <si>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</si>
  <si>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</si>
  <si>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</si>
  <si>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</si>
  <si>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</si>
  <si>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</si>
  <si>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</si>
  <si>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</si>
  <si>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</si>
  <si>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</si>
  <si>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</si>
  <si>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</si>
  <si>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</si>
  <si>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</si>
  <si>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</si>
  <si>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</si>
  <si>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</si>
  <si>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</si>
  <si>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</si>
  <si>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</si>
  <si>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</si>
  <si>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</si>
  <si>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</si>
  <si>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</si>
  <si>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</si>
  <si>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</si>
  <si>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</si>
  <si>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</si>
  <si>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</si>
  <si>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</si>
  <si>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</si>
  <si>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</si>
  <si>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</si>
  <si>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</si>
  <si>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</si>
  <si>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</si>
  <si>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</si>
  <si>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</si>
  <si>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</si>
  <si>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</si>
  <si>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</si>
  <si>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</si>
  <si>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</si>
  <si>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</si>
  <si>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</si>
  <si>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</si>
  <si>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</si>
  <si>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</si>
  <si>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</si>
  <si>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</si>
  <si>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</si>
  <si>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</si>
  <si>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</si>
  <si>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</si>
  <si>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</si>
  <si>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</si>
  <si>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</si>
  <si>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</si>
  <si>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</si>
  <si>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</si>
  <si>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</si>
  <si>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</si>
  <si>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</si>
  <si>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</si>
  <si>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</si>
  <si>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</si>
  <si>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</si>
  <si>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</si>
  <si>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</si>
  <si>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</si>
  <si>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</si>
  <si>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</si>
  <si>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</si>
  <si>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</si>
  <si>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</si>
  <si>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</si>
  <si>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</si>
  <si>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</si>
  <si>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</si>
  <si>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</si>
  <si>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</si>
  <si>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</si>
  <si>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</si>
  <si>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</si>
  <si>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</si>
  <si>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</si>
  <si>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</si>
  <si>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</si>
  <si>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</si>
  <si>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</si>
  <si>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</si>
  <si>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</si>
  <si>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</si>
  <si>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</si>
  <si>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</si>
  <si>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</si>
  <si>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</si>
  <si>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</si>
  <si>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</si>
  <si>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</si>
  <si>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</si>
  <si>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</si>
  <si>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</si>
  <si>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</si>
  <si>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</si>
  <si>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</si>
  <si>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</si>
  <si>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</si>
  <si>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</si>
  <si>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</si>
  <si>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</si>
  <si>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</si>
  <si>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</si>
  <si>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</si>
  <si>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</si>
  <si>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</si>
  <si>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</si>
  <si>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</si>
  <si>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</si>
  <si>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</si>
  <si>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</si>
  <si>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</si>
  <si>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</si>
  <si>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</si>
  <si>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</si>
  <si>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</si>
  <si>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</si>
  <si>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</si>
  <si>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</si>
  <si>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</si>
  <si>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</si>
  <si>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</si>
  <si>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</si>
  <si>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</si>
  <si>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</si>
  <si>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</si>
  <si>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</si>
  <si>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</si>
  <si>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</si>
  <si>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</si>
  <si>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</si>
  <si>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</si>
  <si>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</si>
  <si>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</si>
  <si>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</si>
  <si>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</si>
  <si>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</si>
  <si>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</si>
  <si>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</si>
  <si>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</si>
  <si>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</si>
  <si>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</si>
  <si>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</si>
  <si>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</si>
  <si>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</si>
  <si>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</si>
  <si>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</si>
  <si>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</si>
  <si>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</si>
  <si>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</si>
  <si>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</si>
  <si>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</si>
  <si>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</si>
  <si>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</si>
  <si>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</si>
  <si>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</si>
  <si>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</si>
  <si>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</si>
  <si>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</si>
  <si>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</si>
  <si>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</si>
  <si>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</si>
  <si>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</si>
  <si>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</si>
  <si>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</si>
  <si>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</si>
  <si>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</si>
  <si>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</si>
  <si>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</si>
  <si>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</si>
  <si>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</si>
  <si>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</si>
  <si>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</si>
  <si>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</si>
  <si>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</si>
  <si>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</si>
  <si>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</si>
  <si>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</si>
  <si>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</si>
  <si>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</si>
  <si>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</si>
  <si>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</si>
  <si>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</si>
  <si>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</si>
  <si>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</si>
  <si>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</si>
  <si>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</si>
  <si>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</si>
  <si>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</si>
  <si>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</si>
  <si>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</si>
  <si>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</si>
  <si>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</si>
  <si>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</si>
  <si>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</si>
  <si>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</si>
  <si>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</si>
  <si>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</si>
  <si>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</si>
  <si>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</si>
  <si>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</si>
  <si>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</si>
  <si>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</si>
  <si>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</si>
  <si>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</si>
  <si>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</si>
  <si>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</si>
  <si>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</si>
  <si>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</si>
  <si>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</si>
  <si>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</si>
  <si>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</si>
  <si>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</si>
  <si>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</si>
  <si>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</si>
  <si>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</si>
  <si>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</si>
  <si>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</si>
  <si>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</si>
  <si>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</si>
  <si>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</si>
  <si>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</si>
  <si>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</si>
  <si>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</si>
  <si>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</si>
  <si>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</si>
  <si>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</si>
  <si>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</si>
  <si>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</si>
  <si>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</si>
  <si>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</si>
  <si>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</si>
  <si>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</si>
  <si>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</si>
  <si>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</si>
  <si>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</si>
  <si>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</si>
  <si>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</si>
  <si>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</si>
  <si>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</si>
  <si>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</si>
  <si>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</si>
  <si>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</si>
  <si>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</si>
  <si>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</si>
  <si>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</si>
  <si>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</si>
  <si>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</si>
  <si>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</si>
  <si>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</si>
  <si>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</si>
  <si>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</si>
  <si>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</si>
  <si>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</si>
  <si>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</si>
  <si>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</si>
  <si>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</si>
  <si>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</si>
  <si>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</si>
  <si>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</si>
  <si>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</si>
  <si>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</si>
  <si>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</si>
  <si>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</si>
  <si>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</si>
  <si>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</si>
  <si>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</si>
  <si>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</si>
  <si>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</si>
  <si>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</si>
  <si>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</si>
  <si>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</si>
  <si>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</si>
  <si>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</si>
  <si>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</si>
  <si>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</si>
  <si>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</si>
  <si>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</si>
  <si>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</si>
  <si>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</si>
  <si>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</si>
  <si>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</si>
  <si>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</si>
  <si>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</si>
  <si>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</si>
  <si>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</si>
  <si>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</si>
  <si>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</si>
  <si>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</si>
  <si>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</si>
  <si>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</si>
  <si>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</si>
  <si>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</si>
  <si>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</si>
  <si>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</si>
  <si>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</si>
  <si>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</si>
  <si>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</si>
  <si>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</si>
  <si>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</si>
  <si>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</si>
  <si>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</si>
  <si>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</si>
  <si>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</si>
  <si>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</si>
  <si>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</si>
  <si>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</si>
  <si>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</si>
  <si>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</si>
  <si>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</si>
  <si>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</si>
  <si>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</si>
  <si>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</si>
  <si>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</si>
  <si>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</si>
  <si>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</si>
  <si>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</si>
  <si>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</si>
  <si>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</si>
  <si>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</si>
  <si>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</si>
  <si>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</si>
  <si>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</si>
  <si>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</si>
  <si>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</si>
  <si>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</si>
  <si>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</si>
  <si>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</si>
  <si>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</si>
  <si>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</si>
  <si>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</si>
  <si>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</si>
  <si>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</si>
  <si>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</si>
  <si>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</si>
  <si>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</si>
  <si>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</si>
  <si>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</si>
  <si>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</si>
  <si>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</si>
  <si>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</si>
  <si>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</si>
  <si>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</si>
  <si>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</si>
  <si>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</si>
  <si>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</si>
  <si>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</si>
  <si>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</si>
  <si>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</si>
  <si>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</si>
  <si>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</si>
  <si>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</si>
  <si>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</si>
  <si>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</si>
  <si>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</si>
  <si>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</si>
  <si>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</si>
  <si>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</si>
  <si>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</si>
  <si>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</si>
  <si>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</si>
  <si>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</si>
  <si>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</si>
  <si>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</si>
  <si>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</si>
  <si>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</si>
  <si>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</si>
  <si>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</si>
  <si>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</si>
  <si>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</si>
  <si>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</si>
  <si>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</si>
  <si>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</si>
  <si>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</si>
  <si>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</si>
  <si>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</si>
  <si>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</si>
  <si>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</si>
  <si>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</si>
  <si>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</si>
  <si>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</si>
  <si>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</si>
  <si>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</si>
  <si>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</si>
  <si>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</si>
  <si>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</si>
  <si>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</si>
  <si>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</si>
  <si>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</si>
  <si>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</si>
  <si>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</si>
  <si>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</si>
  <si>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</si>
  <si>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</si>
  <si>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</si>
  <si>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</si>
  <si>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</si>
  <si>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</si>
  <si>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</si>
  <si>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</si>
  <si>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</si>
  <si>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</si>
  <si>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</si>
  <si>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</si>
  <si>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</si>
  <si>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</si>
  <si>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</si>
  <si>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</si>
  <si>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</si>
  <si>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</si>
  <si>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</si>
  <si>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</si>
  <si>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</si>
  <si>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</si>
  <si>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</si>
  <si>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</si>
  <si>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</si>
  <si>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</si>
  <si>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</si>
  <si>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</si>
  <si>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</si>
  <si>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</si>
  <si>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</si>
  <si>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</si>
  <si>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</si>
  <si>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</si>
  <si>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</si>
  <si>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</si>
  <si>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</si>
  <si>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</si>
  <si>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</si>
  <si>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</si>
  <si>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</si>
  <si>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</si>
  <si>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</si>
  <si>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</si>
  <si>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</si>
  <si>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</si>
  <si>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</si>
  <si>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</si>
  <si>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</si>
  <si>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</si>
  <si>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</si>
  <si>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</si>
  <si>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</si>
  <si>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</si>
  <si>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</si>
  <si>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</si>
  <si>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</si>
  <si>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</si>
  <si>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</si>
  <si>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</si>
  <si>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</si>
  <si>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</si>
  <si>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</si>
  <si>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</si>
  <si>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</si>
  <si>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</si>
  <si>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</si>
  <si>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</si>
  <si>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</si>
  <si>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</si>
  <si>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</si>
  <si>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</si>
  <si>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</si>
  <si>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</si>
  <si>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</si>
  <si>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</si>
  <si>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</si>
  <si>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</si>
  <si>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</si>
  <si>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</si>
  <si>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</si>
  <si>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</si>
  <si>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</si>
  <si>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</si>
  <si>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</si>
  <si>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</si>
  <si>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</si>
  <si>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</si>
  <si>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</si>
  <si>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</si>
  <si>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</si>
  <si>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</si>
  <si>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</si>
  <si>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</si>
  <si>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</si>
  <si>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</si>
  <si>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</si>
  <si>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</si>
  <si>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</si>
  <si>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</si>
  <si>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</si>
  <si>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</si>
  <si>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</si>
  <si>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</si>
  <si>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</si>
  <si>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</si>
  <si>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</si>
  <si>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</si>
  <si>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</si>
  <si>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</si>
  <si>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</si>
  <si>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</si>
  <si>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</si>
  <si>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</si>
  <si>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</si>
  <si>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</si>
  <si>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</si>
  <si>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</si>
  <si>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</si>
  <si>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</si>
  <si>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</si>
  <si>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</si>
  <si>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</si>
  <si>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</si>
  <si>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</si>
  <si>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</si>
  <si>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</si>
  <si>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</si>
  <si>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</si>
  <si>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</si>
  <si>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</si>
  <si>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</si>
  <si>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</si>
  <si>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</si>
  <si>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</si>
  <si>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</si>
  <si>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</si>
  <si>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</si>
  <si>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</si>
  <si>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</si>
  <si>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</si>
  <si>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</si>
  <si>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</si>
  <si>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</si>
  <si>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</si>
  <si>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</si>
  <si>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</si>
  <si>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</si>
  <si>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</si>
  <si>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</si>
  <si>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</si>
  <si>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</si>
  <si>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</si>
  <si>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</si>
  <si>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</si>
  <si>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</si>
  <si>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</si>
  <si>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</si>
  <si>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</si>
  <si>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</si>
  <si>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</si>
  <si>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</si>
  <si>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</si>
  <si>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</si>
  <si>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</si>
  <si>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</si>
  <si>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</si>
  <si>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</si>
  <si>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</si>
  <si>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</si>
  <si>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</si>
  <si>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</si>
  <si>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</si>
  <si>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</si>
  <si>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</si>
  <si>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</si>
  <si>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</si>
  <si>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</si>
  <si>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</si>
  <si>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</si>
  <si>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</si>
  <si>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</si>
  <si>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</si>
  <si>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</si>
  <si>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</si>
  <si>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</si>
  <si>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</si>
  <si>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</si>
  <si>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</si>
  <si>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</si>
  <si>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</si>
  <si>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</si>
  <si>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</si>
  <si>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</si>
  <si>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</si>
  <si>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</si>
  <si>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</si>
  <si>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</si>
  <si>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</si>
  <si>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</si>
  <si>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</si>
  <si>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</si>
  <si>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</si>
  <si>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</si>
  <si>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</si>
  <si>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</si>
  <si>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</si>
  <si>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</si>
  <si>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</si>
  <si>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</si>
  <si>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</si>
  <si>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</si>
  <si>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</si>
  <si>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</si>
  <si>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</si>
  <si>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</si>
  <si>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</si>
  <si>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</si>
  <si>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</si>
  <si>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</si>
  <si>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</si>
  <si>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</si>
  <si>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</si>
  <si>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</si>
  <si>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</si>
  <si>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</si>
  <si>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</si>
  <si>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</si>
  <si>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</si>
  <si>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</si>
  <si>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</si>
  <si>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</si>
  <si>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</si>
  <si>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</si>
  <si>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</si>
  <si>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</si>
  <si>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</si>
  <si>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</si>
  <si>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</si>
  <si>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</si>
  <si>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</si>
  <si>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</si>
  <si>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</si>
  <si>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</si>
  <si>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</si>
  <si>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</si>
  <si>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</si>
  <si>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</si>
  <si>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</si>
  <si>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</si>
  <si>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</si>
  <si>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</si>
  <si>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</si>
  <si>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</si>
  <si>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</si>
  <si>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</si>
  <si>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</si>
  <si>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</si>
  <si>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</si>
  <si>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</si>
  <si>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</si>
  <si>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</si>
  <si>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</si>
  <si>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</si>
  <si>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</si>
  <si>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</si>
  <si>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</si>
  <si>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</si>
  <si>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</si>
  <si>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</si>
  <si>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</si>
  <si>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</si>
  <si>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</si>
  <si>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</si>
  <si>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</si>
  <si>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</si>
  <si>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</si>
  <si>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</si>
  <si>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</si>
  <si>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</si>
  <si>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</si>
  <si>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</si>
  <si>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</si>
  <si>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</si>
  <si>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</si>
  <si>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</si>
  <si>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</si>
  <si>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</si>
  <si>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</si>
  <si>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</si>
  <si>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</si>
  <si>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</si>
  <si>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</si>
  <si>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</si>
  <si>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</si>
  <si>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</si>
  <si>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</si>
  <si>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</si>
  <si>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</si>
  <si>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</si>
  <si>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</si>
  <si>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</si>
  <si>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</si>
  <si>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</si>
  <si>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</si>
  <si>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</si>
  <si>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</si>
  <si>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</si>
  <si>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</si>
  <si>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</si>
  <si>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</si>
  <si>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</si>
  <si>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</si>
  <si>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</si>
  <si>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</si>
  <si>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</si>
  <si>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</si>
  <si>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</si>
  <si>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</si>
  <si>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</si>
  <si>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</si>
  <si>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</si>
  <si>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</si>
  <si>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</si>
  <si>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</si>
  <si>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</si>
  <si>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</si>
  <si>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</si>
  <si>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</si>
  <si>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</si>
  <si>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</si>
  <si>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</si>
  <si>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</si>
  <si>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</si>
  <si>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</si>
  <si>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</si>
  <si>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</si>
  <si>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</si>
  <si>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</si>
  <si>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</si>
  <si>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</si>
  <si>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</si>
  <si>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</si>
  <si>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</si>
  <si>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</si>
  <si>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</si>
  <si>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</si>
  <si>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</si>
  <si>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</si>
  <si>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</si>
  <si>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</si>
  <si>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</si>
  <si>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</si>
  <si>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</si>
  <si>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</si>
  <si>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</si>
  <si>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</si>
  <si>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</si>
  <si>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</si>
  <si>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</si>
  <si>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</si>
  <si>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</si>
  <si>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</si>
  <si>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</si>
  <si>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</si>
  <si>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</si>
  <si>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</si>
  <si>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</si>
  <si>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</si>
  <si>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</si>
  <si>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</si>
  <si>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</si>
  <si>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</si>
  <si>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</si>
  <si>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</si>
  <si>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</si>
  <si>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</si>
  <si>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</si>
  <si>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</si>
  <si>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</si>
  <si>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</si>
  <si>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</si>
  <si>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</si>
  <si>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</si>
  <si>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</si>
  <si>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</si>
  <si>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</si>
  <si>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</si>
  <si>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</si>
  <si>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</si>
  <si>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</si>
  <si>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</si>
  <si>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</si>
  <si>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</si>
  <si>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</si>
  <si>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</si>
  <si>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</si>
  <si>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</si>
  <si>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</si>
  <si>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</si>
  <si>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</si>
  <si>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</si>
  <si>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</si>
  <si>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</si>
  <si>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</si>
  <si>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</si>
  <si>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</si>
  <si>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</si>
  <si>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</si>
  <si>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</si>
  <si>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</si>
  <si>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</si>
  <si>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</si>
  <si>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</si>
  <si>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</si>
  <si>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</si>
  <si>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</si>
  <si>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</si>
  <si>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</si>
  <si>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</si>
  <si>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</si>
  <si>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</si>
  <si>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</si>
  <si>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</si>
  <si>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</si>
  <si>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</si>
  <si>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</si>
  <si>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</si>
  <si>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</si>
  <si>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</si>
  <si>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</si>
  <si>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</si>
  <si>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</si>
  <si>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</si>
  <si>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</si>
  <si>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</si>
  <si>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</si>
  <si>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</si>
  <si>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</si>
  <si>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</si>
  <si>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</si>
  <si>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</si>
  <si>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</si>
  <si>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</si>
  <si>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</si>
  <si>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</si>
  <si>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</si>
  <si>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</si>
  <si>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</si>
  <si>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</si>
  <si>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</si>
  <si>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</si>
  <si>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</si>
  <si>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</si>
  <si>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</si>
  <si>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</si>
  <si>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</si>
  <si>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</si>
  <si>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</si>
  <si>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</si>
  <si>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</si>
  <si>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</si>
  <si>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</si>
  <si>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</si>
  <si>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</si>
  <si>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</si>
  <si>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</si>
  <si>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</si>
  <si>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</si>
  <si>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</si>
  <si>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</si>
  <si>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</si>
  <si>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</si>
  <si>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</si>
  <si>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</si>
  <si>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</si>
  <si>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</si>
  <si>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</si>
  <si>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</si>
  <si>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</si>
  <si>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</si>
  <si>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</si>
  <si>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</si>
  <si>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</si>
  <si>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</si>
  <si>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</si>
  <si>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</si>
  <si>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</si>
  <si>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</si>
  <si>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</si>
  <si>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</si>
  <si>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</si>
  <si>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</si>
  <si>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</si>
  <si>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</si>
  <si>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</si>
  <si>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</si>
  <si>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</si>
  <si>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</si>
  <si>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</si>
  <si>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</si>
  <si>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</si>
  <si>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</si>
  <si>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</si>
  <si>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</si>
  <si>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</si>
  <si>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</si>
  <si>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</si>
  <si>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</si>
  <si>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</si>
  <si>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</si>
  <si>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</si>
  <si>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</si>
  <si>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</si>
  <si>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</si>
  <si>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</si>
  <si>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</si>
  <si>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</si>
  <si>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</si>
  <si>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</si>
  <si>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</si>
  <si>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</si>
  <si>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</si>
  <si>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</si>
  <si>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</si>
  <si>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</si>
  <si>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</si>
  <si>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</si>
  <si>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</si>
  <si>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</si>
  <si>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</si>
  <si>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</si>
  <si>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</si>
  <si>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</si>
  <si>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</si>
  <si>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</si>
  <si>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</si>
  <si>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</si>
  <si>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</si>
  <si>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</si>
  <si>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</si>
  <si>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</si>
  <si>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</si>
  <si>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</si>
  <si>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</si>
  <si>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</si>
  <si>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</si>
  <si>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</si>
  <si>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</si>
  <si>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</si>
  <si>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</si>
  <si>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</si>
  <si>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</si>
  <si>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</si>
  <si>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</si>
  <si>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</si>
  <si>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</si>
  <si>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</si>
  <si>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</si>
  <si>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</si>
  <si>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</si>
  <si>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</si>
  <si>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</si>
  <si>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</si>
  <si>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</si>
  <si>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</si>
  <si>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</si>
  <si>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</si>
  <si>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</si>
  <si>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</si>
  <si>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</si>
  <si>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</si>
  <si>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</si>
  <si>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</si>
  <si>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</si>
  <si>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</si>
  <si>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</si>
  <si>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</si>
  <si>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</si>
  <si>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</si>
  <si>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</si>
  <si>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</si>
  <si>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</si>
  <si>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</si>
  <si>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</si>
  <si>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</si>
  <si>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</si>
  <si>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</si>
  <si>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</si>
  <si>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</si>
  <si>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</si>
  <si>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</si>
  <si>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</si>
  <si>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</si>
  <si>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</si>
  <si>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</si>
  <si>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</si>
  <si>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</si>
  <si>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</si>
  <si>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</si>
  <si>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</si>
  <si>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</si>
  <si>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</si>
  <si>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</si>
  <si>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</si>
  <si>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</si>
  <si>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</si>
  <si>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</si>
  <si>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</si>
  <si>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</si>
  <si>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</si>
  <si>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</si>
  <si>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</si>
  <si>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</si>
  <si>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</si>
  <si>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</si>
  <si>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</si>
  <si>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</si>
  <si>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</si>
  <si>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</si>
  <si>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</si>
  <si>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</si>
  <si>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</si>
  <si>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</si>
  <si>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</si>
  <si>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</si>
  <si>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</si>
  <si>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</si>
  <si>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</si>
  <si>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</si>
  <si>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</si>
  <si>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</si>
  <si>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</si>
  <si>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</si>
  <si>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</si>
  <si>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</si>
  <si>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</si>
  <si>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</si>
  <si>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</si>
  <si>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</si>
  <si>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</si>
  <si>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</si>
  <si>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</si>
  <si>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</si>
  <si>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</si>
  <si>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</si>
  <si>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</si>
  <si>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</si>
  <si>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</si>
  <si>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</si>
  <si>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</si>
  <si>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</si>
  <si>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</si>
  <si>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</si>
  <si>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</si>
  <si>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</si>
  <si>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</si>
  <si>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</si>
  <si>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</si>
  <si>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</si>
  <si>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</si>
  <si>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</si>
  <si>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</si>
  <si>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</si>
  <si>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</si>
  <si>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</si>
  <si>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</si>
  <si>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</si>
  <si>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</si>
  <si>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</si>
  <si>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</si>
  <si>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</si>
  <si>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</si>
  <si>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</si>
  <si>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</si>
  <si>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</si>
  <si>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</si>
  <si>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</si>
  <si>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</si>
  <si>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</si>
  <si>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</si>
  <si>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</si>
  <si>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</si>
  <si>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</si>
  <si>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</si>
  <si>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</si>
  <si>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</si>
  <si>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</si>
  <si>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</si>
  <si>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</si>
  <si>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</si>
  <si>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</si>
  <si>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</si>
  <si>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</si>
  <si>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</si>
  <si>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</si>
  <si>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</si>
  <si>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</si>
  <si>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</si>
  <si>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</si>
  <si>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</si>
  <si>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</si>
  <si>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</si>
  <si>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</si>
  <si>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</si>
  <si>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</si>
  <si>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</si>
  <si>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</si>
  <si>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</si>
  <si>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</si>
  <si>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</si>
  <si>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</si>
  <si>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</si>
  <si>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</si>
  <si>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</si>
  <si>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</si>
  <si>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</si>
  <si>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</si>
  <si>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</si>
  <si>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</si>
  <si>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</si>
  <si>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</si>
  <si>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</si>
  <si>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</si>
  <si>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</si>
  <si>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</si>
  <si>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</si>
  <si>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</si>
  <si>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</si>
  <si>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</si>
  <si>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</si>
  <si>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</si>
  <si>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</si>
  <si>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</si>
  <si>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</si>
  <si>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</si>
  <si>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</si>
  <si>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</si>
  <si>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</si>
  <si>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</si>
  <si>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</si>
  <si>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</si>
  <si>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</si>
  <si>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</si>
  <si>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</si>
  <si>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</si>
  <si>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</si>
  <si>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</si>
  <si>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</si>
  <si>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</si>
  <si>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</si>
  <si>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</si>
  <si>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</si>
  <si>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</si>
  <si>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</si>
  <si>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</si>
  <si>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</si>
  <si>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</si>
  <si>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</si>
  <si>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</si>
  <si>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</si>
  <si>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</si>
  <si>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</si>
  <si>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</si>
  <si>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</si>
  <si>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</si>
  <si>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</si>
  <si>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</si>
  <si>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</si>
  <si>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</si>
  <si>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</si>
  <si>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</si>
  <si>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</si>
  <si>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</si>
  <si>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</si>
  <si>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</si>
  <si>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</si>
  <si>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</si>
  <si>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</si>
  <si>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</si>
  <si>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</si>
  <si>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</si>
  <si>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</si>
  <si>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</si>
  <si>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</si>
  <si>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</si>
  <si>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</si>
  <si>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</si>
  <si>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</si>
  <si>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</si>
  <si>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</si>
  <si>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</si>
  <si>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</si>
  <si>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</si>
  <si>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</si>
  <si>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</si>
  <si>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</si>
  <si>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</si>
  <si>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</si>
  <si>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</si>
  <si>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</si>
  <si>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</si>
  <si>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</si>
  <si>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</si>
  <si>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</si>
  <si>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</si>
  <si>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</si>
  <si>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</si>
  <si>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</si>
  <si>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</si>
  <si>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</si>
  <si>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</si>
  <si>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</si>
  <si>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</si>
  <si>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</si>
  <si>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</si>
  <si>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</si>
  <si>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</si>
  <si>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</si>
  <si>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</si>
  <si>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</si>
  <si>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</si>
  <si>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</si>
  <si>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</si>
  <si>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</si>
  <si>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</si>
  <si>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</si>
  <si>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</si>
  <si>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</si>
  <si>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</si>
  <si>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</si>
  <si>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</si>
  <si>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</si>
  <si>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</si>
  <si>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</si>
  <si>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</si>
  <si>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</si>
  <si>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</si>
  <si>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</si>
  <si>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</si>
  <si>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</si>
  <si>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</si>
  <si>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</si>
  <si>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</si>
  <si>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</si>
  <si>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</si>
  <si>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</si>
  <si>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</si>
  <si>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</si>
  <si>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</si>
  <si>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</si>
  <si>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</si>
  <si>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</si>
  <si>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</si>
  <si>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</si>
  <si>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</si>
  <si>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</si>
  <si>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</si>
  <si>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</si>
  <si>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</si>
  <si>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</si>
  <si>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</si>
  <si>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</si>
  <si>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</si>
  <si>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</si>
  <si>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</si>
  <si>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</si>
  <si>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</si>
  <si>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</si>
  <si>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</si>
  <si>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</si>
  <si>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</si>
  <si>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</si>
  <si>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</si>
  <si>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</si>
  <si>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</si>
  <si>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</si>
  <si>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</si>
  <si>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</si>
  <si>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</si>
  <si>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</si>
  <si>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</si>
  <si>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</si>
  <si>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</si>
  <si>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</si>
  <si>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</si>
  <si>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</si>
  <si>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</si>
  <si>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</si>
  <si>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</si>
  <si>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</si>
  <si>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</si>
  <si>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</si>
  <si>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</si>
  <si>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</si>
  <si>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</si>
  <si>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</si>
  <si>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</si>
  <si>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</si>
  <si>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</si>
  <si>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</si>
  <si>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</si>
  <si>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</si>
  <si>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</si>
  <si>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</si>
  <si>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</si>
  <si>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</si>
  <si>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</si>
  <si>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</si>
  <si>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</si>
  <si>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</si>
  <si>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</si>
  <si>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</si>
  <si>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</si>
  <si>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</si>
  <si>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</si>
  <si>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</si>
  <si>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</si>
  <si>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</si>
  <si>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</si>
  <si>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</si>
  <si>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</si>
  <si>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</si>
  <si>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</si>
  <si>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</si>
  <si>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</si>
  <si>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</si>
  <si>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</si>
  <si>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</si>
  <si>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</si>
  <si>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</si>
  <si>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</si>
  <si>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</si>
  <si>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</si>
  <si>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</si>
  <si>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</si>
  <si>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</si>
  <si>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</si>
  <si>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</si>
  <si>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</si>
  <si>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</si>
  <si>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</si>
  <si>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</si>
  <si>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</si>
  <si>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</si>
  <si>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</si>
  <si>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</si>
  <si>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</si>
  <si>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</si>
  <si>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</si>
  <si>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</si>
  <si>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</si>
  <si>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</si>
  <si>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</si>
  <si>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</si>
  <si>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</si>
  <si>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</si>
  <si>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</si>
  <si>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</si>
  <si>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</si>
  <si>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</si>
  <si>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</si>
  <si>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</si>
  <si>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</si>
  <si>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</si>
  <si>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</si>
  <si>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</si>
  <si>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</si>
  <si>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</si>
  <si>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</si>
  <si>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</si>
  <si>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</si>
  <si>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</si>
  <si>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</si>
  <si>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</si>
  <si>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</si>
  <si>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</si>
  <si>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</si>
  <si>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</si>
  <si>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</si>
  <si>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</si>
  <si>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</si>
  <si>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</si>
  <si>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</si>
  <si>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</si>
  <si>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</si>
  <si>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</si>
  <si>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</si>
  <si>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</si>
  <si>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</si>
  <si>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</si>
  <si>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</si>
  <si>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</si>
  <si>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</si>
  <si>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</si>
  <si>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</si>
  <si>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</si>
  <si>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</si>
  <si>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</si>
  <si>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</si>
  <si>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</si>
  <si>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</si>
  <si>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</si>
  <si>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</si>
  <si>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</si>
  <si>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</si>
  <si>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</si>
  <si>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</si>
  <si>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</si>
  <si>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</si>
  <si>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</si>
  <si>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</si>
  <si>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</si>
  <si>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</si>
  <si>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</si>
  <si>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</si>
  <si>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</si>
  <si>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</si>
  <si>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</si>
  <si>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</si>
  <si>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</si>
  <si>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</si>
  <si>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</si>
  <si>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</si>
  <si>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</si>
  <si>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</si>
  <si>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</si>
  <si>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</si>
  <si>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</si>
  <si>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</si>
  <si>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</si>
  <si>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</si>
  <si>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</si>
  <si>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</si>
  <si>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</si>
  <si>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</si>
  <si>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</si>
  <si>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</si>
  <si>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</si>
  <si>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</si>
  <si>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</si>
  <si>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</si>
  <si>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</si>
  <si>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</si>
  <si>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</si>
  <si>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</si>
  <si>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</si>
  <si>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</si>
  <si>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</si>
  <si>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</si>
  <si>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</si>
  <si>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</si>
  <si>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</si>
  <si>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</si>
  <si>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</si>
  <si>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</si>
  <si>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</si>
  <si>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</si>
  <si>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</si>
  <si>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</si>
  <si>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</si>
  <si>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</si>
  <si>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</si>
  <si>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</si>
  <si>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</si>
  <si>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</si>
  <si>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</si>
  <si>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</si>
  <si>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</si>
  <si>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</si>
  <si>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</si>
  <si>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</si>
  <si>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</si>
  <si>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</si>
  <si>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</si>
  <si>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</si>
  <si>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</si>
  <si>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</si>
  <si>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</si>
  <si>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</si>
  <si>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</si>
  <si>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</si>
  <si>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</si>
  <si>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</si>
  <si>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</si>
  <si>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</si>
  <si>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</si>
  <si>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</si>
  <si>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</si>
  <si>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</si>
  <si>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</si>
  <si>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</si>
  <si>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</si>
  <si>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</si>
  <si>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</si>
  <si>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</si>
  <si>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</si>
  <si>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</si>
  <si>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</si>
  <si>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</si>
  <si>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</si>
  <si>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</si>
  <si>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</si>
  <si>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</si>
  <si>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</si>
  <si>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</si>
  <si>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</si>
  <si>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</si>
  <si>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</si>
  <si>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</si>
  <si>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</si>
  <si>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</si>
  <si>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</si>
  <si>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</si>
  <si>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</si>
  <si>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</si>
  <si>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</si>
  <si>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</si>
  <si>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</si>
  <si>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</si>
  <si>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</si>
  <si>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</si>
  <si>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</si>
  <si>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</si>
  <si>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</si>
  <si>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</si>
  <si>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</si>
  <si>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</si>
  <si>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</si>
  <si>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</si>
  <si>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</si>
  <si>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</si>
  <si>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</si>
  <si>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</si>
  <si>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</si>
  <si>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</si>
  <si>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</si>
  <si>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</si>
  <si>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</si>
  <si>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</si>
  <si>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</si>
  <si>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</si>
  <si>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</si>
  <si>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</si>
  <si>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</si>
  <si>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</si>
  <si>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</si>
  <si>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</si>
  <si>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</si>
  <si>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</si>
  <si>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</si>
  <si>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</si>
  <si>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</si>
  <si>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</si>
  <si>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</si>
  <si>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</si>
  <si>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</si>
  <si>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</si>
  <si>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</si>
  <si>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</si>
  <si>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</si>
  <si>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</si>
  <si>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</si>
  <si>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</si>
  <si>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</si>
  <si>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</si>
  <si>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</si>
  <si>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</si>
  <si>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</si>
  <si>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</si>
  <si>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</si>
  <si>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</si>
  <si>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</si>
  <si>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</si>
  <si>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</si>
  <si>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</si>
  <si>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</si>
  <si>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</si>
  <si>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</si>
  <si>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</si>
  <si>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</si>
  <si>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</si>
  <si>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</si>
  <si>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</si>
  <si>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</si>
  <si>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</si>
  <si>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</si>
  <si>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</si>
  <si>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</si>
  <si>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</si>
  <si>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</si>
  <si>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</si>
  <si>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</si>
  <si>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</si>
  <si>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</si>
  <si>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</si>
  <si>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</si>
  <si>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</si>
  <si>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</si>
  <si>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</si>
  <si>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</si>
  <si>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</si>
  <si>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</si>
  <si>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</si>
  <si>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</si>
  <si>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</si>
  <si>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</si>
  <si>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</si>
  <si>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</si>
  <si>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</si>
  <si>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</si>
  <si>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</si>
  <si>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</si>
  <si>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</si>
  <si>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</si>
  <si>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</si>
  <si>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</si>
  <si>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</si>
  <si>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</si>
  <si>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</si>
  <si>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</si>
  <si>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</si>
  <si>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</si>
  <si>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</si>
  <si>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</si>
  <si>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</si>
  <si>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</si>
  <si>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</si>
  <si>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</si>
  <si>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</si>
  <si>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</si>
  <si>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</si>
  <si>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</si>
  <si>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</si>
  <si>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</si>
  <si>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</si>
  <si>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</si>
  <si>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</si>
  <si>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</si>
  <si>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</si>
  <si>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</si>
  <si>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</si>
  <si>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</si>
  <si>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</si>
  <si>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</si>
  <si>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</si>
  <si>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</si>
  <si>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</si>
  <si>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</si>
  <si>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</si>
  <si>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</si>
  <si>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</si>
  <si>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</si>
  <si>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</si>
  <si>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</si>
  <si>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</si>
  <si>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</si>
  <si>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</si>
  <si>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</si>
  <si>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</si>
  <si>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</si>
  <si>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</si>
  <si>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</si>
  <si>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</si>
  <si>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</si>
  <si>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</si>
  <si>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</si>
  <si>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</si>
  <si>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</si>
  <si>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</si>
  <si>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</si>
  <si>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</si>
  <si>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</si>
  <si>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</si>
  <si>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</si>
  <si>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</si>
  <si>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</si>
  <si>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</si>
  <si>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</si>
  <si>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</si>
  <si>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</si>
  <si>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</si>
  <si>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</si>
  <si>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</si>
  <si>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</si>
  <si>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</si>
  <si>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</si>
  <si>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</si>
  <si>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</si>
  <si>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</si>
  <si>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</si>
  <si>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</si>
  <si>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</si>
  <si>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</si>
  <si>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</si>
  <si>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</si>
  <si>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</si>
  <si>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</si>
  <si>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</si>
  <si>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</si>
  <si>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</si>
  <si>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</si>
  <si>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</si>
  <si>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</si>
  <si>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</si>
  <si>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</si>
  <si>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</si>
  <si>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</si>
  <si>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</si>
  <si>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</si>
  <si>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</si>
  <si>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</si>
  <si>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</si>
  <si>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</si>
  <si>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</si>
  <si>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</si>
  <si>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</si>
  <si>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</si>
  <si>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</si>
  <si>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</si>
  <si>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</si>
  <si>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</si>
  <si>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</si>
  <si>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</si>
  <si>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</si>
  <si>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</si>
  <si>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</si>
  <si>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</si>
  <si>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</si>
  <si>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</si>
  <si>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</si>
  <si>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</si>
  <si>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</si>
  <si>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</si>
  <si>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</si>
  <si>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</si>
  <si>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</si>
  <si>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</si>
  <si>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</si>
  <si>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</si>
  <si>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</si>
  <si>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</si>
  <si>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</si>
  <si>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</si>
  <si>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</si>
  <si>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</si>
  <si>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</si>
  <si>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</si>
  <si>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</si>
  <si>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</si>
  <si>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</si>
  <si>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</si>
  <si>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</si>
  <si>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</si>
  <si>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</si>
  <si>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</si>
  <si>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</si>
  <si>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</si>
  <si>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</si>
  <si>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</si>
  <si>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</si>
  <si>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</si>
  <si>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</si>
  <si>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</si>
  <si>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</si>
  <si>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</si>
  <si>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</si>
  <si>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</si>
  <si>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</si>
  <si>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</si>
  <si>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</si>
  <si>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</si>
  <si>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</si>
  <si>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</si>
  <si>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</si>
  <si>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</si>
  <si>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</si>
  <si>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</si>
  <si>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</si>
  <si>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</si>
  <si>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</si>
  <si>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</si>
  <si>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</si>
  <si>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</si>
  <si>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</si>
  <si>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</si>
  <si>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</si>
  <si>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</si>
  <si>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</si>
  <si>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</si>
  <si>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</si>
  <si>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</si>
  <si>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</si>
  <si>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</si>
  <si>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</si>
  <si>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</si>
  <si>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</si>
  <si>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</si>
  <si>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</si>
  <si>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</si>
  <si>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</si>
  <si>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</si>
  <si>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</si>
  <si>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</si>
  <si>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</si>
  <si>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</si>
  <si>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</si>
  <si>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</si>
  <si>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</si>
  <si>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</si>
  <si>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</si>
  <si>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</si>
  <si>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</si>
  <si>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</si>
  <si>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</si>
  <si>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</si>
  <si>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</si>
  <si>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</si>
  <si>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</si>
  <si>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</si>
  <si>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</si>
  <si>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</si>
  <si>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</si>
  <si>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</si>
  <si>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</si>
  <si>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</si>
  <si>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</si>
  <si>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</si>
  <si>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</si>
  <si>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</si>
  <si>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</si>
  <si>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</si>
  <si>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</si>
  <si>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</si>
  <si>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</si>
  <si>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</si>
  <si>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</si>
  <si>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</si>
  <si>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</si>
  <si>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</si>
  <si>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</si>
  <si>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</si>
  <si>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</si>
  <si>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</si>
  <si>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</si>
  <si>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</si>
  <si>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</si>
  <si>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</si>
  <si>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</si>
  <si>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</si>
  <si>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</si>
  <si>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</si>
  <si>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</si>
  <si>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</si>
  <si>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</si>
  <si>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</si>
  <si>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</si>
  <si>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</si>
  <si>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</si>
  <si>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</si>
  <si>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</si>
  <si>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</si>
  <si>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</si>
  <si>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</si>
  <si>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</si>
  <si>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</si>
  <si>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</si>
  <si>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</si>
  <si>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</si>
  <si>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</si>
  <si>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</si>
  <si>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</si>
  <si>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</si>
  <si>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</si>
  <si>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</si>
  <si>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</si>
  <si>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</si>
  <si>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</si>
  <si>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</si>
  <si>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</si>
  <si>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</si>
  <si>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</si>
  <si>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</si>
  <si>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</si>
  <si>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</si>
  <si>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</si>
  <si>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</si>
  <si>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</si>
  <si>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</si>
  <si>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</si>
  <si>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</si>
  <si>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</si>
  <si>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</si>
  <si>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</si>
  <si>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</si>
  <si>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</si>
  <si>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</si>
  <si>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</si>
  <si>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</si>
  <si>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</si>
  <si>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</si>
  <si>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</si>
  <si>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</si>
  <si>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</si>
  <si>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</si>
  <si>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</si>
  <si>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</si>
  <si>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</si>
  <si>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</si>
  <si>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</si>
  <si>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</si>
  <si>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</si>
  <si>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</si>
  <si>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</si>
  <si>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</si>
  <si>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</si>
  <si>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</si>
  <si>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</si>
  <si>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</si>
  <si>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</si>
  <si>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</si>
  <si>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</si>
  <si>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</si>
  <si>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</si>
  <si>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</si>
  <si>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</si>
  <si>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</si>
  <si>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</si>
  <si>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</si>
  <si>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</si>
  <si>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</si>
  <si>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</si>
  <si>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</si>
  <si>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</si>
  <si>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</si>
  <si>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</si>
  <si>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</si>
  <si>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</si>
  <si>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</si>
  <si>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</si>
  <si>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</si>
  <si>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</si>
  <si>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</si>
  <si>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</si>
  <si>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</si>
  <si>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</si>
  <si>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</si>
  <si>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</si>
  <si>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</si>
  <si>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</si>
  <si>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</si>
  <si>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</si>
  <si>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</si>
  <si>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</si>
  <si>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</si>
  <si>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</si>
  <si>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</si>
  <si>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</si>
  <si>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</si>
  <si>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</si>
  <si>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</si>
  <si>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</si>
  <si>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</si>
  <si>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</si>
  <si>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</si>
  <si>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</si>
  <si>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</si>
  <si>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</si>
  <si>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</si>
  <si>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</si>
  <si>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</si>
  <si>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</si>
  <si>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</si>
  <si>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</si>
  <si>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</si>
  <si>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</si>
  <si>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</si>
  <si>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</si>
  <si>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</si>
  <si>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</si>
  <si>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</si>
  <si>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</si>
  <si>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</si>
  <si>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</si>
  <si>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</si>
  <si>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</si>
  <si>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</si>
  <si>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</si>
  <si>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</si>
  <si>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</si>
  <si>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</si>
  <si>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</si>
  <si>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</si>
  <si>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</si>
  <si>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</si>
  <si>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</si>
  <si>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</si>
  <si>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</si>
  <si>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</si>
  <si>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</si>
  <si>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</si>
  <si>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</si>
  <si>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</si>
  <si>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</si>
  <si>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</si>
  <si>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</si>
  <si>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</si>
  <si>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</si>
  <si>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</si>
  <si>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</si>
  <si>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</si>
  <si>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</si>
  <si>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</si>
  <si>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</si>
  <si>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</si>
  <si>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</si>
  <si>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</si>
  <si>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</si>
  <si>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</si>
  <si>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</si>
  <si>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</si>
  <si>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</si>
  <si>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</si>
  <si>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</si>
  <si>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</si>
  <si>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</si>
  <si>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</si>
  <si>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</si>
  <si>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</si>
  <si>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</si>
  <si>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</si>
  <si>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</si>
  <si>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</si>
  <si>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</si>
  <si>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</si>
  <si>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</si>
  <si>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</si>
  <si>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</si>
  <si>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</si>
  <si>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</si>
  <si>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</si>
  <si>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</si>
  <si>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</si>
  <si>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</si>
  <si>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</si>
  <si>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</si>
  <si>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</si>
  <si>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</si>
  <si>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</si>
  <si>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</si>
  <si>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</si>
  <si>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</si>
  <si>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</si>
  <si>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</si>
  <si>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</si>
  <si>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</si>
  <si>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</si>
  <si>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</si>
  <si>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</si>
  <si>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</si>
  <si>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</si>
  <si>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</si>
  <si>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</si>
  <si>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</si>
  <si>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</si>
  <si>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</si>
  <si>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</si>
  <si>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</si>
  <si>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</si>
  <si>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</si>
  <si>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</si>
  <si>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</si>
  <si>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</si>
  <si>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</si>
  <si>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</si>
  <si>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</si>
  <si>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</si>
  <si>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</si>
  <si>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</si>
  <si>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</si>
  <si>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</si>
  <si>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</si>
  <si>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</si>
  <si>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</si>
  <si>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</si>
  <si>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</si>
  <si>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</si>
  <si>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</si>
  <si>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</si>
  <si>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</si>
  <si>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</si>
  <si>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</si>
  <si>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</si>
  <si>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</si>
  <si>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</si>
  <si>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</si>
  <si>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</si>
  <si>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</si>
  <si>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</si>
  <si>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</si>
  <si>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</si>
  <si>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</si>
  <si>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</si>
  <si>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</si>
  <si>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</si>
  <si>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</si>
  <si>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</si>
  <si>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</si>
  <si>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</si>
  <si>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</si>
  <si>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</si>
  <si>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</si>
  <si>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</si>
  <si>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</si>
  <si>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</si>
  <si>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</si>
  <si>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</si>
  <si>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</si>
  <si>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</si>
  <si>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</si>
  <si>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</si>
  <si>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</si>
  <si>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</si>
  <si>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</si>
  <si>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</si>
  <si>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</si>
  <si>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</si>
  <si>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</si>
  <si>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</si>
  <si>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</si>
  <si>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</si>
  <si>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</si>
  <si>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</si>
  <si>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</si>
  <si>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</si>
  <si>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</si>
  <si>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</si>
  <si>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</si>
  <si>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</si>
  <si>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</si>
  <si>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</si>
  <si>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</si>
  <si>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</si>
  <si>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</si>
  <si>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</si>
  <si>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</si>
  <si>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</si>
  <si>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</si>
  <si>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</si>
  <si>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</si>
  <si>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</si>
  <si>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</si>
  <si>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</si>
  <si>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</si>
  <si>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</si>
  <si>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</si>
  <si>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</si>
  <si>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</si>
  <si>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</si>
  <si>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</si>
  <si>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</si>
  <si>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</si>
  <si>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</si>
  <si>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</si>
  <si>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</si>
  <si>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</si>
  <si>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</si>
  <si>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</si>
  <si>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</si>
  <si>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</si>
  <si>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</si>
  <si>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</si>
  <si>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</si>
  <si>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</si>
  <si>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</si>
  <si>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</si>
  <si>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</si>
  <si>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</si>
  <si>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</si>
  <si>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</si>
  <si>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</si>
  <si>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</si>
  <si>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</si>
  <si>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</si>
  <si>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</si>
  <si>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</si>
  <si>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</si>
  <si>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</si>
  <si>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</si>
  <si>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</si>
  <si>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</si>
  <si>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</si>
  <si>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</si>
  <si>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</si>
  <si>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</si>
  <si>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</si>
  <si>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</si>
  <si>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</si>
  <si>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</si>
  <si>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</si>
  <si>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</si>
  <si>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</si>
  <si>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</si>
  <si>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</si>
  <si>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</si>
  <si>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</si>
  <si>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</si>
  <si>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</si>
  <si>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</si>
  <si>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</si>
  <si>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</si>
  <si>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</si>
  <si>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</si>
  <si>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</si>
  <si>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</si>
  <si>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</si>
  <si>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</si>
  <si>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</si>
  <si>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</si>
  <si>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</si>
  <si>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</si>
  <si>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</si>
  <si>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</si>
  <si>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</si>
  <si>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</si>
  <si>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</si>
  <si>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</si>
  <si>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</si>
  <si>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</si>
  <si>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</si>
  <si>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</si>
  <si>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</si>
  <si>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</si>
  <si>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</si>
  <si>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</si>
  <si>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</si>
  <si>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</si>
  <si>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</si>
  <si>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</si>
  <si>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</si>
  <si>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</si>
  <si>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</si>
  <si>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</si>
  <si>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</si>
  <si>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</si>
  <si>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</si>
  <si>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</si>
  <si>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</si>
  <si>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</si>
  <si>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</si>
  <si>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</si>
  <si>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</si>
  <si>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</si>
  <si>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</si>
  <si>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</si>
  <si>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</si>
  <si>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</si>
  <si>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</si>
  <si>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</si>
  <si>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</si>
  <si>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</si>
  <si>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</si>
  <si>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</si>
  <si>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</si>
  <si>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</si>
  <si>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</si>
  <si>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</si>
  <si>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</si>
  <si>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</si>
  <si>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</si>
  <si>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</si>
  <si>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</si>
  <si>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</si>
  <si>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</si>
  <si>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</si>
  <si>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</si>
  <si>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</si>
  <si>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</si>
  <si>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</si>
  <si>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</si>
  <si>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</si>
  <si>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</si>
  <si>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</si>
  <si>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</si>
  <si>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</si>
  <si>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</si>
  <si>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</si>
  <si>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</si>
  <si>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</si>
  <si>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</si>
  <si>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</si>
  <si>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</si>
  <si>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</si>
  <si>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</si>
  <si>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</si>
  <si>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</si>
  <si>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</si>
  <si>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</si>
  <si>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</si>
  <si>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</si>
  <si>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</si>
  <si>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</si>
  <si>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</si>
  <si>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</si>
  <si>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</si>
  <si>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</si>
  <si>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</si>
  <si>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</si>
  <si>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</si>
  <si>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</si>
  <si>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</si>
  <si>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</si>
  <si>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</si>
  <si>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</si>
  <si>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</si>
  <si>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</si>
  <si>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</si>
  <si>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</si>
  <si>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</si>
  <si>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</si>
  <si>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</si>
  <si>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</si>
  <si>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</si>
  <si>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</si>
  <si>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</si>
  <si>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</si>
  <si>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</si>
  <si>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</si>
  <si>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</si>
  <si>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</si>
  <si>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</si>
  <si>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</si>
  <si>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</si>
  <si>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</si>
  <si>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</si>
  <si>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</si>
  <si>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</si>
  <si>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</si>
  <si>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</si>
  <si>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</si>
  <si>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</si>
  <si>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</si>
  <si>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</si>
  <si>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</si>
  <si>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</si>
  <si>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</si>
  <si>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</si>
  <si>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</si>
  <si>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</si>
  <si>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</si>
  <si>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</si>
  <si>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</si>
  <si>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</si>
  <si>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</si>
  <si>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</si>
  <si>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</si>
  <si>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</si>
  <si>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</si>
  <si>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</si>
  <si>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</si>
  <si>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</si>
  <si>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</si>
  <si>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</si>
  <si>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</si>
  <si>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</si>
  <si>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</si>
  <si>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</si>
  <si>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</si>
  <si>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</si>
  <si>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</si>
  <si>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</si>
  <si>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</si>
  <si>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</si>
  <si>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</si>
  <si>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</si>
  <si>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</si>
  <si>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</si>
  <si>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</si>
  <si>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</si>
  <si>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</si>
  <si>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</si>
  <si>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</si>
  <si>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</si>
  <si>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</si>
  <si>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</si>
  <si>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</si>
  <si>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</si>
  <si>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</si>
  <si>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</si>
  <si>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</si>
  <si>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</si>
  <si>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</si>
  <si>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</si>
  <si>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</si>
  <si>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</si>
  <si>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</si>
  <si>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</si>
  <si>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</si>
  <si>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</si>
  <si>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</si>
  <si>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</si>
  <si>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</si>
  <si>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</si>
  <si>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</si>
  <si>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</si>
  <si>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</si>
  <si>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</si>
  <si>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</si>
  <si>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</si>
  <si>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</si>
  <si>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</si>
  <si>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</si>
  <si>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</si>
  <si>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</si>
  <si>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</si>
  <si>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</si>
  <si>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</si>
  <si>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</si>
  <si>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</si>
  <si>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</si>
  <si>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</si>
  <si>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</si>
  <si>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</si>
  <si>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</si>
  <si>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</si>
  <si>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</si>
  <si>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</si>
  <si>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</si>
  <si>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</si>
  <si>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</si>
  <si>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</si>
  <si>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</si>
  <si>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</si>
  <si>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</si>
  <si>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</si>
  <si>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</si>
  <si>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</si>
  <si>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</si>
  <si>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</si>
  <si>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</si>
  <si>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</si>
  <si>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</si>
  <si>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</si>
  <si>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</si>
  <si>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</si>
  <si>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</si>
  <si>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</si>
  <si>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</si>
  <si>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</si>
  <si>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</si>
  <si>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</si>
  <si>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</si>
  <si>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</si>
  <si>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</si>
  <si>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</si>
  <si>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</si>
  <si>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</si>
  <si>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</si>
  <si>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</si>
  <si>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</si>
  <si>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</si>
  <si>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</si>
  <si>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</si>
  <si>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</si>
  <si>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</si>
  <si>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</si>
  <si>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</si>
  <si>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</si>
  <si>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</si>
  <si>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</si>
  <si>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</si>
  <si>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</si>
  <si>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</si>
  <si>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</si>
  <si>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</si>
  <si>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</si>
  <si>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</si>
  <si>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</si>
  <si>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</si>
  <si>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</si>
  <si>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</si>
  <si>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</si>
  <si>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</si>
  <si>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</si>
  <si>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</si>
  <si>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</si>
  <si>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</si>
  <si>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</si>
  <si>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</si>
  <si>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</si>
  <si>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</si>
  <si>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</si>
  <si>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</si>
  <si>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</si>
  <si>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</si>
  <si>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</si>
  <si>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</si>
  <si>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</si>
  <si>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</si>
  <si>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</si>
  <si>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</si>
  <si>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</si>
  <si>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</si>
  <si>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</si>
  <si>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</si>
  <si>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</si>
  <si>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</si>
  <si>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</si>
  <si>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</si>
  <si>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</si>
  <si>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</si>
  <si>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</si>
  <si>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</si>
  <si>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</si>
  <si>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</si>
  <si>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</si>
  <si>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</si>
  <si>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</si>
  <si>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</si>
  <si>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</si>
  <si>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</si>
  <si>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</si>
  <si>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</si>
  <si>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</si>
  <si>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</si>
  <si>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</si>
  <si>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</si>
  <si>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</si>
  <si>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</si>
  <si>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</si>
  <si>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</si>
  <si>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</si>
  <si>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</si>
  <si>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</si>
  <si>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</si>
  <si>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</si>
  <si>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</si>
  <si>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</si>
  <si>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</si>
  <si>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</si>
  <si>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</si>
  <si>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</si>
  <si>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</si>
  <si>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</si>
  <si>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</si>
  <si>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</si>
  <si>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</si>
  <si>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</si>
  <si>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</si>
  <si>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</si>
  <si>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</si>
  <si>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</si>
  <si>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</si>
  <si>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</si>
  <si>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</si>
  <si>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</si>
  <si>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</si>
  <si>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</si>
  <si>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</si>
  <si>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</si>
  <si>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</si>
  <si>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</si>
  <si>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</si>
  <si>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</si>
  <si>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</si>
  <si>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</si>
  <si>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</si>
  <si>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</si>
  <si>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</si>
  <si>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</si>
  <si>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</si>
  <si>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</si>
  <si>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</si>
  <si>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</si>
  <si>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</si>
  <si>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</si>
  <si>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</si>
  <si>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</si>
  <si>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</si>
  <si>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</si>
  <si>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</si>
  <si>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</si>
  <si>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</si>
  <si>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</si>
  <si>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</si>
  <si>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</si>
  <si>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</si>
  <si>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</si>
  <si>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</si>
  <si>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</si>
  <si>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</si>
  <si>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</si>
  <si>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</si>
  <si>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</si>
  <si>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</si>
  <si>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</si>
  <si>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</si>
  <si>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</si>
  <si>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</si>
  <si>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</si>
  <si>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</si>
  <si>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</si>
  <si>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</si>
  <si>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</si>
  <si>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</si>
  <si>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</si>
  <si>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</si>
  <si>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</si>
  <si>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</si>
  <si>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</si>
  <si>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</si>
  <si>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</si>
  <si>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</si>
  <si>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</si>
  <si>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</si>
  <si>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</si>
  <si>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</si>
  <si>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</si>
  <si>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</si>
  <si>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</si>
  <si>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</si>
  <si>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</si>
  <si>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</si>
  <si>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</si>
  <si>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</si>
  <si>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</si>
  <si>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</si>
  <si>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</si>
  <si>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</si>
  <si>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</si>
  <si>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</si>
  <si>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</si>
  <si>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</si>
  <si>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</si>
  <si>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</si>
  <si>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</si>
  <si>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</si>
  <si>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</si>
  <si>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</si>
  <si>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</si>
  <si>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</si>
  <si>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</si>
  <si>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</si>
  <si>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</si>
  <si>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</si>
  <si>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</si>
  <si>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</si>
  <si>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</si>
  <si>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</si>
  <si>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</si>
  <si>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</si>
  <si>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</si>
  <si>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</si>
  <si>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</si>
  <si>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</si>
  <si>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</si>
  <si>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</si>
  <si>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</si>
  <si>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</si>
  <si>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</si>
  <si>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</si>
  <si>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</si>
  <si>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</si>
  <si>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</si>
  <si>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</si>
  <si>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</si>
  <si>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</si>
  <si>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</si>
  <si>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</si>
  <si>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</si>
  <si>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</si>
  <si>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</si>
  <si>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</si>
  <si>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</si>
  <si>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</si>
  <si>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</si>
  <si>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</si>
  <si>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</si>
  <si>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</si>
  <si>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</si>
  <si>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</si>
  <si>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</si>
  <si>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</si>
  <si>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</si>
  <si>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</si>
  <si>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</si>
  <si>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</si>
  <si>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</si>
  <si>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</si>
  <si>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</si>
  <si>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</si>
  <si>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</si>
  <si>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</si>
  <si>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</si>
  <si>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</si>
  <si>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</si>
  <si>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</si>
  <si>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</si>
  <si>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</si>
  <si>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</si>
  <si>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</si>
  <si>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</si>
  <si>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</si>
  <si>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</si>
  <si>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</si>
  <si>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</si>
  <si>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</si>
  <si>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</si>
  <si>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</si>
  <si>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</si>
  <si>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</si>
  <si>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</si>
  <si>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</si>
  <si>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</si>
  <si>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</si>
  <si>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</si>
  <si>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</si>
  <si>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</si>
  <si>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</si>
  <si>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</si>
  <si>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</si>
  <si>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</si>
  <si>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</si>
  <si>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</si>
  <si>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</si>
  <si>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</si>
  <si>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</si>
  <si>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</si>
  <si>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</si>
  <si>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</si>
  <si>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</si>
  <si>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</si>
  <si>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</si>
  <si>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</si>
  <si>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</si>
  <si>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</si>
  <si>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</si>
  <si>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</si>
  <si>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</si>
  <si>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</si>
  <si>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</si>
  <si>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</si>
  <si>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</si>
  <si>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</si>
  <si>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</si>
  <si>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</si>
  <si>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</si>
  <si>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</si>
  <si>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</si>
  <si>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</si>
  <si>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</si>
  <si>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</si>
  <si>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</si>
  <si>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</si>
  <si>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</si>
  <si>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</si>
  <si>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</si>
  <si>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</si>
  <si>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</si>
  <si>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</si>
  <si>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</si>
  <si>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</si>
  <si>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</si>
  <si>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</si>
  <si>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</si>
  <si>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</si>
  <si>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</si>
  <si>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</si>
  <si>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</si>
  <si>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</si>
  <si>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</si>
  <si>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</si>
  <si>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</si>
  <si>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</si>
  <si>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</si>
  <si>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</si>
  <si>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</si>
  <si>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</si>
  <si>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</si>
  <si>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</si>
  <si>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</si>
  <si>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</si>
  <si>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</si>
  <si>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</si>
  <si>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</si>
  <si>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</si>
  <si>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</si>
  <si>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</si>
  <si>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</si>
  <si>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</si>
  <si>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</si>
  <si>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</si>
  <si>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</si>
  <si>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</si>
  <si>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</si>
  <si>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</si>
  <si>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</si>
  <si>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</si>
  <si>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</si>
  <si>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</si>
  <si>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</si>
  <si>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</si>
  <si>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</si>
  <si>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</si>
  <si>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</si>
  <si>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</si>
  <si>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</si>
  <si>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</si>
  <si>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</si>
  <si>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</si>
  <si>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</si>
  <si>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</si>
  <si>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</si>
  <si>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</si>
  <si>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</si>
  <si>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</si>
  <si>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</si>
  <si>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</si>
  <si>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</si>
  <si>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</si>
  <si>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</si>
  <si>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</si>
  <si>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</si>
  <si>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</si>
  <si>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</si>
  <si>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</si>
  <si>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</si>
  <si>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</si>
  <si>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</si>
  <si>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</si>
  <si>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</si>
  <si>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</si>
  <si>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</si>
  <si>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</si>
  <si>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</si>
  <si>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</si>
  <si>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</si>
  <si>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</si>
  <si>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</si>
  <si>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</si>
  <si>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</si>
  <si>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</si>
  <si>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</si>
  <si>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</si>
  <si>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</si>
  <si>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</si>
  <si>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</si>
  <si>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</si>
  <si>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</si>
  <si>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</si>
  <si>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</si>
  <si>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</si>
  <si>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</si>
  <si>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</si>
  <si>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</si>
  <si>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</si>
  <si>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</si>
  <si>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</si>
  <si>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</si>
  <si>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</si>
  <si>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</si>
  <si>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</si>
  <si>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</si>
  <si>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</si>
  <si>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</si>
  <si>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</si>
  <si>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</si>
  <si>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</si>
  <si>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</si>
  <si>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</si>
  <si>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</si>
  <si>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</si>
  <si>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</si>
  <si>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</si>
  <si>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</si>
  <si>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</si>
  <si>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</si>
  <si>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</si>
  <si>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</si>
  <si>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</si>
  <si>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</si>
  <si>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</si>
  <si>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</si>
  <si>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</si>
  <si>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</si>
  <si>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</si>
  <si>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</si>
  <si>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</si>
  <si>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</si>
  <si>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</si>
  <si>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</si>
  <si>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</si>
  <si>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</si>
  <si>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</si>
  <si>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</si>
  <si>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</si>
  <si>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</si>
  <si>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</si>
  <si>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</si>
  <si>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</si>
  <si>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</si>
  <si>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</si>
  <si>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</si>
  <si>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</si>
  <si>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</si>
  <si>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</si>
  <si>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</si>
  <si>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</si>
  <si>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</si>
  <si>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</si>
  <si>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</si>
  <si>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</si>
  <si>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</si>
  <si>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</si>
  <si>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</si>
  <si>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</si>
  <si>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</si>
  <si>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</si>
  <si>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</si>
  <si>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</si>
  <si>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</si>
  <si>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</si>
  <si>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</si>
  <si>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</si>
  <si>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</si>
  <si>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</si>
  <si>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</si>
  <si>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</si>
  <si>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</si>
  <si>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</si>
  <si>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</si>
  <si>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</si>
  <si>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</si>
  <si>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</si>
  <si>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</si>
  <si>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</si>
  <si>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</si>
  <si>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</si>
  <si>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</si>
  <si>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</si>
  <si>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</si>
  <si>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</si>
  <si>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</si>
  <si>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</si>
  <si>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</si>
  <si>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</si>
  <si>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</si>
  <si>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</si>
  <si>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</si>
  <si>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</si>
  <si>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</si>
  <si>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</si>
  <si>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</si>
  <si>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</si>
  <si>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</si>
  <si>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</si>
  <si>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</si>
  <si>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</si>
  <si>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</si>
  <si>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</si>
  <si>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</si>
  <si>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</si>
  <si>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</si>
  <si>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</si>
  <si>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</si>
  <si>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</si>
  <si>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</si>
  <si>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</si>
  <si>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</si>
  <si>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</si>
  <si>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</si>
  <si>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</si>
  <si>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</si>
  <si>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</si>
  <si>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</si>
  <si>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</si>
  <si>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</si>
  <si>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</si>
  <si>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</si>
  <si>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</si>
  <si>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</si>
  <si>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</si>
  <si>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</si>
  <si>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</si>
  <si>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</si>
  <si>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</si>
  <si>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</si>
  <si>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</si>
  <si>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</si>
  <si>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</si>
  <si>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</si>
  <si>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</si>
  <si>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</si>
  <si>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</si>
  <si>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</si>
  <si>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</si>
  <si>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</si>
  <si>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</si>
  <si>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</si>
  <si>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</si>
  <si>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</si>
  <si>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</si>
  <si>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</si>
  <si>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</si>
  <si>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</si>
  <si>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</si>
  <si>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</si>
  <si>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</si>
  <si>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</si>
  <si>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</si>
  <si>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</si>
  <si>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</si>
  <si>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</si>
  <si>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</si>
  <si>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</si>
  <si>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</si>
  <si>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</si>
  <si>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</si>
  <si>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</si>
  <si>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</si>
  <si>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</si>
  <si>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</si>
  <si>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</si>
  <si>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</si>
  <si>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</si>
  <si>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</si>
  <si>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</si>
  <si>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</si>
  <si>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</si>
  <si>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</si>
  <si>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</si>
  <si>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</si>
  <si>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</si>
  <si>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</si>
  <si>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</si>
  <si>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</si>
  <si>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</si>
  <si>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</si>
  <si>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</si>
  <si>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</si>
  <si>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</si>
  <si>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</si>
  <si>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</si>
  <si>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</si>
  <si>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</si>
  <si>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</si>
  <si>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</si>
  <si>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</si>
  <si>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</si>
  <si>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</si>
  <si>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</si>
  <si>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</si>
  <si>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</si>
  <si>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</si>
  <si>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</si>
  <si>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</si>
  <si>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</si>
  <si>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</si>
  <si>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</si>
  <si>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</si>
  <si>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</si>
  <si>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</si>
  <si>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</si>
  <si>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</si>
  <si>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</si>
  <si>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</si>
  <si>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</si>
  <si>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</si>
  <si>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</si>
  <si>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</si>
  <si>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</si>
  <si>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</si>
  <si>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</si>
  <si>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</si>
  <si>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</si>
  <si>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</si>
  <si>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</si>
  <si>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</si>
  <si>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</si>
  <si>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</si>
  <si>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</si>
  <si>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</si>
  <si>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</si>
  <si>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</si>
  <si>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</si>
  <si>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</si>
  <si>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</si>
  <si>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</si>
  <si>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</si>
  <si>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</si>
  <si>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</si>
  <si>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</si>
  <si>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</si>
  <si>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</si>
  <si>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</si>
  <si>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</si>
  <si>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</si>
  <si>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</si>
  <si>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</si>
  <si>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</si>
  <si>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</si>
  <si>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</si>
  <si>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</si>
  <si>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</si>
  <si>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</si>
  <si>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</si>
  <si>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</si>
  <si>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</si>
  <si>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</si>
  <si>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</si>
  <si>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</si>
  <si>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</si>
  <si>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</si>
  <si>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</si>
  <si>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</si>
  <si>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</si>
  <si>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</si>
  <si>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</si>
  <si>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</si>
  <si>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</si>
  <si>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</si>
  <si>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</si>
  <si>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</si>
  <si>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</si>
  <si>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</si>
  <si>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</si>
  <si>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</si>
  <si>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</si>
  <si>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</si>
  <si>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</si>
  <si>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</si>
  <si>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</si>
  <si>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</si>
  <si>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</si>
  <si>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</si>
  <si>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</si>
  <si>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</si>
  <si>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</si>
  <si>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</si>
  <si>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</si>
  <si>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</si>
  <si>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</si>
  <si>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</si>
  <si>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</si>
  <si>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</si>
  <si>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</si>
  <si>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</si>
  <si>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</si>
  <si>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</si>
  <si>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</si>
  <si>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</si>
  <si>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</si>
  <si>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</si>
  <si>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</si>
  <si>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</si>
  <si>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</si>
  <si>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</si>
  <si>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</si>
  <si>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</si>
  <si>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</si>
  <si>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</si>
  <si>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</si>
  <si>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</si>
  <si>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</si>
  <si>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</si>
  <si>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</si>
  <si>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</si>
  <si>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</si>
  <si>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</si>
  <si>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</si>
  <si>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</si>
  <si>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</si>
  <si>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</si>
  <si>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</si>
  <si>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</si>
  <si>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</si>
  <si>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</si>
  <si>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</si>
  <si>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</si>
  <si>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</si>
  <si>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</si>
  <si>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</si>
  <si>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</si>
  <si>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</si>
  <si>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</si>
  <si>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</si>
  <si>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</si>
  <si>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</si>
  <si>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</si>
  <si>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</si>
  <si>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</si>
  <si>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</si>
  <si>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</si>
  <si>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</si>
  <si>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</si>
  <si>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</si>
  <si>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</si>
  <si>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</si>
  <si>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</si>
  <si>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</si>
  <si>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</si>
  <si>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</si>
  <si>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</si>
  <si>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</si>
  <si>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</si>
  <si>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</si>
  <si>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</si>
  <si>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</si>
  <si>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</si>
  <si>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</si>
  <si>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</si>
  <si>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</si>
  <si>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</si>
  <si>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</si>
  <si>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</si>
  <si>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</si>
  <si>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</si>
  <si>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</si>
  <si>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</si>
  <si>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</si>
  <si>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</si>
  <si>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</si>
  <si>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</si>
  <si>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</si>
  <si>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</si>
  <si>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</si>
  <si>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</si>
  <si>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</si>
  <si>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</si>
  <si>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</si>
  <si>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</si>
  <si>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</si>
  <si>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</si>
  <si>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</si>
  <si>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</si>
  <si>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</si>
  <si>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</si>
  <si>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</si>
  <si>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</si>
  <si>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</si>
  <si>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</si>
  <si>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</si>
  <si>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</si>
  <si>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</si>
  <si>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</si>
  <si>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</si>
  <si>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</si>
  <si>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</si>
  <si>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</si>
  <si>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</si>
  <si>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</si>
  <si>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</si>
  <si>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</si>
  <si>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</si>
  <si>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</si>
  <si>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</si>
  <si>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</si>
  <si>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</si>
  <si>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</si>
  <si>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</si>
  <si>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</si>
  <si>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</si>
  <si>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</si>
  <si>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</si>
  <si>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</si>
  <si>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</si>
  <si>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</si>
  <si>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</si>
  <si>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</si>
  <si>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</si>
  <si>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</si>
  <si>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</si>
  <si>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</si>
  <si>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</si>
  <si>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</si>
  <si>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</si>
  <si>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</si>
  <si>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</si>
  <si>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</si>
  <si>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</si>
  <si>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</si>
  <si>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</si>
  <si>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</si>
  <si>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</si>
  <si>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</si>
  <si>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</si>
  <si>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</si>
  <si>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</si>
  <si>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</si>
  <si>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</si>
  <si>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</si>
  <si>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</si>
  <si>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</si>
  <si>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</si>
  <si>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</si>
  <si>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</si>
  <si>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</si>
  <si>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</si>
  <si>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</si>
  <si>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</si>
  <si>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</si>
  <si>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</si>
  <si>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</si>
  <si>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</si>
  <si>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</si>
  <si>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</si>
  <si>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</si>
  <si>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</si>
  <si>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</si>
  <si>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</si>
  <si>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</si>
  <si>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</si>
  <si>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</si>
  <si>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</si>
  <si>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</si>
  <si>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</si>
  <si>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</si>
  <si>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</si>
  <si>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</si>
  <si>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</si>
  <si>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</si>
  <si>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</si>
  <si>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</si>
  <si>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</si>
  <si>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</si>
  <si>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</si>
  <si>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</si>
  <si>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</si>
  <si>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</si>
  <si>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</si>
  <si>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</si>
  <si>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</si>
  <si>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</si>
  <si>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</si>
  <si>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</si>
  <si>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</si>
  <si>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</si>
  <si>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</si>
  <si>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</si>
  <si>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</si>
  <si>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</si>
  <si>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</si>
  <si>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</si>
  <si>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</si>
  <si>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</si>
  <si>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</si>
  <si>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</si>
  <si>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</si>
  <si>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</si>
  <si>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</si>
  <si>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</si>
  <si>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</si>
  <si>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</si>
  <si>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</si>
  <si>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</si>
  <si>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</si>
  <si>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</si>
  <si>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</si>
  <si>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</si>
  <si>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</si>
  <si>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</si>
  <si>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</si>
  <si>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</si>
  <si>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</si>
  <si>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</si>
  <si>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</si>
  <si>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</si>
  <si>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</si>
  <si>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</si>
  <si>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</si>
  <si>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</si>
  <si>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</si>
  <si>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</si>
  <si>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</si>
  <si>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</si>
  <si>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</si>
  <si>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</si>
  <si>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</si>
  <si>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</si>
  <si>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</si>
  <si>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</si>
  <si>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</si>
  <si>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</si>
  <si>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</si>
  <si>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</si>
  <si>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</si>
  <si>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</si>
  <si>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</si>
  <si>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</si>
  <si>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</si>
  <si>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</si>
  <si>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</si>
  <si>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</si>
  <si>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</si>
  <si>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</si>
  <si>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</si>
  <si>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</si>
  <si>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</si>
  <si>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</si>
  <si>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</si>
  <si>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</si>
  <si>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</si>
  <si>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</si>
  <si>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</si>
  <si>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</si>
  <si>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</si>
  <si>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</si>
  <si>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</si>
  <si>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</si>
  <si>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</si>
  <si>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</si>
  <si>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</si>
  <si>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</si>
  <si>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</si>
  <si>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</si>
  <si>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</si>
  <si>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</si>
  <si>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</si>
  <si>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</si>
  <si>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</si>
  <si>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</si>
  <si>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</si>
  <si>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</si>
  <si>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</si>
  <si>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</si>
  <si>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</si>
  <si>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</si>
  <si>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</si>
  <si>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</si>
  <si>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</si>
  <si>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</si>
  <si>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</si>
  <si>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</si>
  <si>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</si>
  <si>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</si>
  <si>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</si>
  <si>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</si>
  <si>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</si>
  <si>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</si>
  <si>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</si>
  <si>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</si>
  <si>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</si>
  <si>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</si>
  <si>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</si>
  <si>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</si>
  <si>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</si>
  <si>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</si>
  <si>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</si>
  <si>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</si>
  <si>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</si>
  <si>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</si>
  <si>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</si>
  <si>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</si>
  <si>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</si>
  <si>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</si>
  <si>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</si>
  <si>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</si>
  <si>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</si>
  <si>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</si>
  <si>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</si>
  <si>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</si>
  <si>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</si>
  <si>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</si>
  <si>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</si>
  <si>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</si>
  <si>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</si>
  <si>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</si>
  <si>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</si>
  <si>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</si>
  <si>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</si>
  <si>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</si>
  <si>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</si>
  <si>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</si>
  <si>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</si>
  <si>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</si>
  <si>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</si>
  <si>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</si>
  <si>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</si>
  <si>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</si>
  <si>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</si>
  <si>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</si>
  <si>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</si>
  <si>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</si>
  <si>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</si>
  <si>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</si>
  <si>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</si>
  <si>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</si>
  <si>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</si>
  <si>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</si>
  <si>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</si>
  <si>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</si>
  <si>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</si>
  <si>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</si>
  <si>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</si>
  <si>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</si>
  <si>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</si>
  <si>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</si>
  <si>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</si>
  <si>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</si>
  <si>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</si>
  <si>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</si>
  <si>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</si>
  <si>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</si>
  <si>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</si>
  <si>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</si>
  <si>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</si>
  <si>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</si>
  <si>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</si>
  <si>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</si>
  <si>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</si>
  <si>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</si>
  <si>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</si>
  <si>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</si>
  <si>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</si>
  <si>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</si>
  <si>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</si>
  <si>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</si>
  <si>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</si>
  <si>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</si>
  <si>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</si>
  <si>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</si>
  <si>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</si>
  <si>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</si>
  <si>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</si>
  <si>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</si>
  <si>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</si>
  <si>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</si>
  <si>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</si>
  <si>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</si>
  <si>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</si>
  <si>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</si>
  <si>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</si>
  <si>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</si>
  <si>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</si>
  <si>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</si>
  <si>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</si>
  <si>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</si>
  <si>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</si>
  <si>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</si>
  <si>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</si>
  <si>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</si>
  <si>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</si>
  <si>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</si>
  <si>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</si>
  <si>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</si>
  <si>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</si>
  <si>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</si>
  <si>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</si>
  <si>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</si>
  <si>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</si>
  <si>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</si>
  <si>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</si>
  <si>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</si>
  <si>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</si>
  <si>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</si>
  <si>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</si>
  <si>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</si>
  <si>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</si>
  <si>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</si>
  <si>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</si>
  <si>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</si>
  <si>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</si>
  <si>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</si>
  <si>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</si>
  <si>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</si>
  <si>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</si>
  <si>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</si>
  <si>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</si>
  <si>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</si>
  <si>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</si>
  <si>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</si>
  <si>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</si>
  <si>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</si>
  <si>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</si>
  <si>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</si>
  <si>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</si>
  <si>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</si>
  <si>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</si>
  <si>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</si>
  <si>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</si>
  <si>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</si>
  <si>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</si>
  <si>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</si>
  <si>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</si>
  <si>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</si>
  <si>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</si>
  <si>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</si>
  <si>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</si>
  <si>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</si>
  <si>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</si>
  <si>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</si>
  <si>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</si>
  <si>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</si>
  <si>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</si>
  <si>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</si>
  <si>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</si>
  <si>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</si>
  <si>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</si>
  <si>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</si>
  <si>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</si>
  <si>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</si>
  <si>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</si>
  <si>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</si>
  <si>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</si>
  <si>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</si>
  <si>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</si>
  <si>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</si>
  <si>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</si>
  <si>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</si>
  <si>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</si>
  <si>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</si>
  <si>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</si>
  <si>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</si>
  <si>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</si>
  <si>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</si>
  <si>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</si>
  <si>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</si>
  <si>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</si>
  <si>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</si>
  <si>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</si>
  <si>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</si>
  <si>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</si>
  <si>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</si>
  <si>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</si>
  <si>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</si>
  <si>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</si>
  <si>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</si>
  <si>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</si>
  <si>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</si>
  <si>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</si>
  <si>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</si>
  <si>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</si>
  <si>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</si>
  <si>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</si>
  <si>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</si>
  <si>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</si>
  <si>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</si>
  <si>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</si>
  <si>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</si>
  <si>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</si>
  <si>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</si>
  <si>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</si>
  <si>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</si>
  <si>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</si>
  <si>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</si>
  <si>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</si>
  <si>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</si>
  <si>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</si>
  <si>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</si>
  <si>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</si>
  <si>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</si>
  <si>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</si>
  <si>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</si>
  <si>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</si>
  <si>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</si>
  <si>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</si>
  <si>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</si>
  <si>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</si>
  <si>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</si>
  <si>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</si>
  <si>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</si>
  <si>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</si>
  <si>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</si>
  <si>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</si>
  <si>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</si>
  <si>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</si>
  <si>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</si>
  <si>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</si>
  <si>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</si>
  <si>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</si>
  <si>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</si>
  <si>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</si>
  <si>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</si>
  <si>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</si>
  <si>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</si>
  <si>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</si>
  <si>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</si>
  <si>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</si>
  <si>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</si>
  <si>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</si>
  <si>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</si>
  <si>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</si>
  <si>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</si>
  <si>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</si>
  <si>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</si>
  <si>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</si>
  <si>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</si>
  <si>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</si>
  <si>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</si>
  <si>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</si>
  <si>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</si>
  <si>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</si>
  <si>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</si>
  <si>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</si>
  <si>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</si>
  <si>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</si>
  <si>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</si>
  <si>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</si>
  <si>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</si>
  <si>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</si>
  <si>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</si>
  <si>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</si>
  <si>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</si>
  <si>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</si>
  <si>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</si>
  <si>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</si>
  <si>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</si>
  <si>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</si>
  <si>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</si>
  <si>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</si>
  <si>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</si>
  <si>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</si>
  <si>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</si>
  <si>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</si>
  <si>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</si>
  <si>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</si>
  <si>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</si>
  <si>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</si>
  <si>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</si>
  <si>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</si>
  <si>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</si>
  <si>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</si>
  <si>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</si>
  <si>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</si>
  <si>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</si>
  <si>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</si>
  <si>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</si>
  <si>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</si>
  <si>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</si>
  <si>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</si>
  <si>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</si>
  <si>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</si>
  <si>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</si>
  <si>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</si>
  <si>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</si>
  <si>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</si>
  <si>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</si>
  <si>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</si>
  <si>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</si>
  <si>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</si>
  <si>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</si>
  <si>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</si>
  <si>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</si>
  <si>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</si>
  <si>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</si>
  <si>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</si>
  <si>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</si>
  <si>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</si>
  <si>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</si>
  <si>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</si>
  <si>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</si>
  <si>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</si>
  <si>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</si>
  <si>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</si>
  <si>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</si>
  <si>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</si>
  <si>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</si>
  <si>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</si>
  <si>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</si>
  <si>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</si>
  <si>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</si>
  <si>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</si>
  <si>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</si>
  <si>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</si>
  <si>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</si>
  <si>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</si>
  <si>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</si>
  <si>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</si>
  <si>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</si>
  <si>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</si>
  <si>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</si>
  <si>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</si>
  <si>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</si>
  <si>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</si>
  <si>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</si>
  <si>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</si>
  <si>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</si>
  <si>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</si>
  <si>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</si>
  <si>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</si>
  <si>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</si>
  <si>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</si>
  <si>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</si>
  <si>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</si>
  <si>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</si>
  <si>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</si>
  <si>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</si>
  <si>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</si>
  <si>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</si>
  <si>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</si>
  <si>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</si>
  <si>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</si>
  <si>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</si>
  <si>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</si>
  <si>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</si>
  <si>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</si>
  <si>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</si>
  <si>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</si>
  <si>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</si>
  <si>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</si>
  <si>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</si>
  <si>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</si>
  <si>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</si>
  <si>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</si>
  <si>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</si>
  <si>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</si>
  <si>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</si>
  <si>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</si>
  <si>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</si>
  <si>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</si>
  <si>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</si>
  <si>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</si>
  <si>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</si>
  <si>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</si>
  <si>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</si>
  <si>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</si>
  <si>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</si>
  <si>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</si>
  <si>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</si>
  <si>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</si>
  <si>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</si>
  <si>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</si>
  <si>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</si>
  <si>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</si>
  <si>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</si>
  <si>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</si>
  <si>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</si>
  <si>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</si>
  <si>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</si>
  <si>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</si>
  <si>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</si>
  <si>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</si>
  <si>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</si>
  <si>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</si>
  <si>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</si>
  <si>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</si>
  <si>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</si>
  <si>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</si>
  <si>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</si>
  <si>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</si>
  <si>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</si>
  <si>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</si>
  <si>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</si>
  <si>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</si>
  <si>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</si>
  <si>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</si>
  <si>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</si>
  <si>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</si>
  <si>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</si>
  <si>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</si>
  <si>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</si>
  <si>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</si>
  <si>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</si>
  <si>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</si>
  <si>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</si>
  <si>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</si>
  <si>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</si>
  <si>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</si>
  <si>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</si>
  <si>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</si>
  <si>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</si>
  <si>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</si>
  <si>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</si>
  <si>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</si>
  <si>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</si>
  <si>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</si>
  <si>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</si>
  <si>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</si>
  <si>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</si>
  <si>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</si>
  <si>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</si>
  <si>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</si>
  <si>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</si>
  <si>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</si>
  <si>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</si>
  <si>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</si>
  <si>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</si>
  <si>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</si>
  <si>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</si>
  <si>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</si>
  <si>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</si>
  <si>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</si>
  <si>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</si>
  <si>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</si>
  <si>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</si>
  <si>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</si>
  <si>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</si>
  <si>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</si>
  <si>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</si>
  <si>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</si>
  <si>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</si>
  <si>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</si>
  <si>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</si>
  <si>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</si>
  <si>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</si>
  <si>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</si>
  <si>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</si>
  <si>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</si>
  <si>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</si>
  <si>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</si>
  <si>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</si>
  <si>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</si>
  <si>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</si>
  <si>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</si>
  <si>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</si>
  <si>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</si>
  <si>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</si>
  <si>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</si>
  <si>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</si>
  <si>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</si>
  <si>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</si>
  <si>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</si>
  <si>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</si>
  <si>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</si>
  <si>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</si>
  <si>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</si>
  <si>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</si>
  <si>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</si>
  <si>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</si>
  <si>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</si>
  <si>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</si>
  <si>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</si>
  <si>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</si>
  <si>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</si>
  <si>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</si>
  <si>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</si>
  <si>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</si>
  <si>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</si>
  <si>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</si>
  <si>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</si>
  <si>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</si>
  <si>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</si>
  <si>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</si>
  <si>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</si>
  <si>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</si>
  <si>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</si>
  <si>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</si>
  <si>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</si>
  <si>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</si>
  <si>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</si>
  <si>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</si>
  <si>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</si>
  <si>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</si>
  <si>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</si>
  <si>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</si>
  <si>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</si>
  <si>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</si>
  <si>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</si>
  <si>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</si>
  <si>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</si>
  <si>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</si>
  <si>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</si>
  <si>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</si>
  <si>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</si>
  <si>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</si>
  <si>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</si>
  <si>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</si>
  <si>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</si>
  <si>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</si>
  <si>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</si>
  <si>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</si>
  <si>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</si>
  <si>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</si>
  <si>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</si>
  <si>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</si>
  <si>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</si>
  <si>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</si>
  <si>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</si>
  <si>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</si>
  <si>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</si>
  <si>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</si>
  <si>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</si>
  <si>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</si>
  <si>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</si>
  <si>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</si>
  <si>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</si>
  <si>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</si>
  <si>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</si>
  <si>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</si>
  <si>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</si>
  <si>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</si>
  <si>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</si>
  <si>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</si>
  <si>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</si>
  <si>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</si>
  <si>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</si>
  <si>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</si>
  <si>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</si>
  <si>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</si>
  <si>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</si>
  <si>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</si>
  <si>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</si>
  <si>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</si>
  <si>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</si>
  <si>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</si>
  <si>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</si>
  <si>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</si>
  <si>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</si>
  <si>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</si>
  <si>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</si>
  <si>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</si>
  <si>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</si>
  <si>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</si>
  <si>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</si>
  <si>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</si>
  <si>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</si>
  <si>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</si>
  <si>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</si>
  <si>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</si>
  <si>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</si>
  <si>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</si>
  <si>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</si>
  <si>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</si>
  <si>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</si>
  <si>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</si>
  <si>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</si>
  <si>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</si>
  <si>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</si>
  <si>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</si>
  <si>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</si>
  <si>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</si>
  <si>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</si>
  <si>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</si>
  <si>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</si>
  <si>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</si>
  <si>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</si>
  <si>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</si>
  <si>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</si>
  <si>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</si>
  <si>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</si>
  <si>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</si>
  <si>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</si>
  <si>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</si>
  <si>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</si>
  <si>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</si>
  <si>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</si>
  <si>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</si>
  <si>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</si>
  <si>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</si>
  <si>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</si>
  <si>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</si>
  <si>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</si>
  <si>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</si>
  <si>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</si>
  <si>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</si>
  <si>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</si>
  <si>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</si>
  <si>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</si>
  <si>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</si>
  <si>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</si>
  <si>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</si>
  <si>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</si>
  <si>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</si>
  <si>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</si>
  <si>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</si>
  <si>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</si>
  <si>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</si>
  <si>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</si>
  <si>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</si>
  <si>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</si>
  <si>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</si>
  <si>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</si>
  <si>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</si>
  <si>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</si>
  <si>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</si>
  <si>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</si>
  <si>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</si>
  <si>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</si>
  <si>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</si>
  <si>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</si>
  <si>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</si>
  <si>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</si>
  <si>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</si>
  <si>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</si>
  <si>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</si>
  <si>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</si>
  <si>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</si>
  <si>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</si>
  <si>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</si>
  <si>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</si>
  <si>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</si>
  <si>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</si>
  <si>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</si>
  <si>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</si>
  <si>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</si>
  <si>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</si>
  <si>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</si>
  <si>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</si>
  <si>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</si>
  <si>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</si>
  <si>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</si>
  <si>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</si>
  <si>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</si>
  <si>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</si>
  <si>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</si>
  <si>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</si>
  <si>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</si>
  <si>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</si>
  <si>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</si>
  <si>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</si>
  <si>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</si>
  <si>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</si>
  <si>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</si>
  <si>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</si>
  <si>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</si>
  <si>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</si>
  <si>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</si>
  <si>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</si>
  <si>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</si>
  <si>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</si>
  <si>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</si>
  <si>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</si>
  <si>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</si>
  <si>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</si>
  <si>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</si>
  <si>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</si>
  <si>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</si>
  <si>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</si>
  <si>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</si>
  <si>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</si>
  <si>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</si>
  <si>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</si>
  <si>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</si>
  <si>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</si>
  <si>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</si>
  <si>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</si>
  <si>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</si>
  <si>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</si>
  <si>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</si>
  <si>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</si>
  <si>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</si>
  <si>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</si>
  <si>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</si>
  <si>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</si>
  <si>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</si>
  <si>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</si>
  <si>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</si>
  <si>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</si>
  <si>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</si>
  <si>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</si>
  <si>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</si>
  <si>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</si>
  <si>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</si>
  <si>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</si>
  <si>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</si>
  <si>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</si>
  <si>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</si>
  <si>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</si>
  <si>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</si>
  <si>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</si>
  <si>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</si>
  <si>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</si>
  <si>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</si>
  <si>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</si>
  <si>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</si>
  <si>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</si>
  <si>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</si>
  <si>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</si>
  <si>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</si>
  <si>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</si>
  <si>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</si>
  <si>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</si>
  <si>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</si>
  <si>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</si>
  <si>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</si>
  <si>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</si>
  <si>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</si>
  <si>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</si>
  <si>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</si>
  <si>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</si>
  <si>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</si>
  <si>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</si>
  <si>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</si>
  <si>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</si>
  <si>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</si>
  <si>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</si>
  <si>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</si>
  <si>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</si>
  <si>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</si>
  <si>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</si>
  <si>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</si>
  <si>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</si>
  <si>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</si>
  <si>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</si>
  <si>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</si>
  <si>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</si>
  <si>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</si>
  <si>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</si>
  <si>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</si>
  <si>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</si>
  <si>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</si>
  <si>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</si>
  <si>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</si>
  <si>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</si>
  <si>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</si>
  <si>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</si>
  <si>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</si>
  <si>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</si>
  <si>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</si>
  <si>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</si>
  <si>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</si>
  <si>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</si>
  <si>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</si>
  <si>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</si>
  <si>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</si>
  <si>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</si>
  <si>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</si>
  <si>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</si>
  <si>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</si>
  <si>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</si>
  <si>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</si>
  <si>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</si>
  <si>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</si>
  <si>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</si>
  <si>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</si>
  <si>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</si>
  <si>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</si>
  <si>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</si>
  <si>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</si>
  <si>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</si>
  <si>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</si>
  <si>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</si>
  <si>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</si>
  <si>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</si>
  <si>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</si>
  <si>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</si>
  <si>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</si>
  <si>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</si>
  <si>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</si>
  <si>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</si>
  <si>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</si>
  <si>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</si>
  <si>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</si>
  <si>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</si>
  <si>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</si>
  <si>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</si>
  <si>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</si>
  <si>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</si>
  <si>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</si>
  <si>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</si>
  <si>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</si>
  <si>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</si>
  <si>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</si>
  <si>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</si>
  <si>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</si>
  <si>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</si>
  <si>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</si>
  <si>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</si>
  <si>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</si>
  <si>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</si>
  <si>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</si>
  <si>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</si>
  <si>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</si>
  <si>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</si>
  <si>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</si>
  <si>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</si>
  <si>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</si>
  <si>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</si>
  <si>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</si>
  <si>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</si>
  <si>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</si>
  <si>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</si>
  <si>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</si>
  <si>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</si>
  <si>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</si>
  <si>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</si>
  <si>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</si>
  <si>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</si>
  <si>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</si>
  <si>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</si>
  <si>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</si>
  <si>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</si>
  <si>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</si>
  <si>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</si>
  <si>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</si>
  <si>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</si>
  <si>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</si>
  <si>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</si>
  <si>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</si>
  <si>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</si>
  <si>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</si>
  <si>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</si>
  <si>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</si>
  <si>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</si>
  <si>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</si>
  <si>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</si>
  <si>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</si>
  <si>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</si>
  <si>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</si>
  <si>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</si>
  <si>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</si>
  <si>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</si>
  <si>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</si>
  <si>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</si>
  <si>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</si>
  <si>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</si>
  <si>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</si>
  <si>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</si>
  <si>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</si>
  <si>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</si>
  <si>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</si>
  <si>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</si>
  <si>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</si>
  <si>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</si>
  <si>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</si>
  <si>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</si>
  <si>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</si>
  <si>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</si>
  <si>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</si>
  <si>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</si>
  <si>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</si>
  <si>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</si>
  <si>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</si>
  <si>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</si>
  <si>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</si>
  <si>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</si>
  <si>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</si>
  <si>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</si>
  <si>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</si>
  <si>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</si>
  <si>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</si>
  <si>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</si>
  <si>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</si>
  <si>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</si>
  <si>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</si>
  <si>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</si>
  <si>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</si>
  <si>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</si>
  <si>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</si>
  <si>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</si>
  <si>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</si>
  <si>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</si>
  <si>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</si>
  <si>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</si>
  <si>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</si>
  <si>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</si>
  <si>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</si>
  <si>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</si>
  <si>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</si>
  <si>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</si>
  <si>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</si>
  <si>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</si>
  <si>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</si>
  <si>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</si>
  <si>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</si>
  <si>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</si>
  <si>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</si>
  <si>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</si>
  <si>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</si>
  <si>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</si>
  <si>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</si>
  <si>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</si>
  <si>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</si>
  <si>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</si>
  <si>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</si>
  <si>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</si>
  <si>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</si>
  <si>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</si>
  <si>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</si>
  <si>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</si>
  <si>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</si>
  <si>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</si>
  <si>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</si>
  <si>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</si>
  <si>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</si>
  <si>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</si>
  <si>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</si>
  <si>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</si>
  <si>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</si>
  <si>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</si>
  <si>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</si>
  <si>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</si>
  <si>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</si>
  <si>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</si>
  <si>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</si>
  <si>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</si>
  <si>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</si>
  <si>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</si>
  <si>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</si>
  <si>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</si>
  <si>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</si>
  <si>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</si>
  <si>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</si>
  <si>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</si>
  <si>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</si>
  <si>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</si>
  <si>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</si>
  <si>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</si>
  <si>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</si>
  <si>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</si>
  <si>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</si>
  <si>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</si>
  <si>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</si>
  <si>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</si>
  <si>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</si>
  <si>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</si>
  <si>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</si>
  <si>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</si>
  <si>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</si>
  <si>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</si>
  <si>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</si>
  <si>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</si>
  <si>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</si>
  <si>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</si>
  <si>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</si>
  <si>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</si>
  <si>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</si>
  <si>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</si>
  <si>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</si>
  <si>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</si>
  <si>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</si>
  <si>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</si>
  <si>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</si>
  <si>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</si>
  <si>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</si>
  <si>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</si>
  <si>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</si>
  <si>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</si>
  <si>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</si>
  <si>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</si>
  <si>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</si>
  <si>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</si>
  <si>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</si>
  <si>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</si>
  <si>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</si>
  <si>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</si>
  <si>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</si>
  <si>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</si>
  <si>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</si>
  <si>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</si>
  <si>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</si>
  <si>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</si>
  <si>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</si>
  <si>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</si>
  <si>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</si>
  <si>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</si>
  <si>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</si>
  <si>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</si>
  <si>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</si>
  <si>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</si>
  <si>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</si>
  <si>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</si>
  <si>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</si>
  <si>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</si>
  <si>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</si>
  <si>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</si>
  <si>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</si>
  <si>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</si>
  <si>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</si>
  <si>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</si>
  <si>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</si>
  <si>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</si>
  <si>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</si>
  <si>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</si>
  <si>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</si>
  <si>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</si>
  <si>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</si>
  <si>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</si>
  <si>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</si>
  <si>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</si>
  <si>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</si>
  <si>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</si>
  <si>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</si>
  <si>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</si>
  <si>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</si>
  <si>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</si>
  <si>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</si>
  <si>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</si>
  <si>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</si>
  <si>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</si>
  <si>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</si>
  <si>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</si>
  <si>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</si>
  <si>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</si>
  <si>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</si>
  <si>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</si>
  <si>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</si>
  <si>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</si>
  <si>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</si>
  <si>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</si>
  <si>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</si>
  <si>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</si>
  <si>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</si>
  <si>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</si>
  <si>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</si>
  <si>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</si>
  <si>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</si>
  <si>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</si>
  <si>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</si>
  <si>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</si>
  <si>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</si>
  <si>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</si>
  <si>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</si>
  <si>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</si>
  <si>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</si>
  <si>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</si>
  <si>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</si>
  <si>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</si>
  <si>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</si>
  <si>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</si>
  <si>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</si>
  <si>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</si>
  <si>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</si>
  <si>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</si>
  <si>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</si>
  <si>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</si>
  <si>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</si>
  <si>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</si>
  <si>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</si>
  <si>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</si>
  <si>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</si>
  <si>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</si>
  <si>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</si>
  <si>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</si>
  <si>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</si>
  <si>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</si>
  <si>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</si>
  <si>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</si>
  <si>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</si>
  <si>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</si>
  <si>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</si>
  <si>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</si>
  <si>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</si>
  <si>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</si>
  <si>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</si>
  <si>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</si>
  <si>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</si>
  <si>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</si>
  <si>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</si>
  <si>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</si>
  <si>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</si>
  <si>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</si>
  <si>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</si>
  <si>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</si>
  <si>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</si>
  <si>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</si>
  <si>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</si>
  <si>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</si>
  <si>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</si>
  <si>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</si>
  <si>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</si>
  <si>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</si>
  <si>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</si>
  <si>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</si>
  <si>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</si>
  <si>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</si>
  <si>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</si>
  <si>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</si>
  <si>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</si>
  <si>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</si>
  <si>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</si>
  <si>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</si>
  <si>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</si>
  <si>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</si>
  <si>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</si>
  <si>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</si>
  <si>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</si>
  <si>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</si>
  <si>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</si>
  <si>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</si>
  <si>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</si>
  <si>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</si>
  <si>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</si>
  <si>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</si>
  <si>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</si>
  <si>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</si>
  <si>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</si>
  <si>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</si>
  <si>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</si>
  <si>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</si>
  <si>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</si>
  <si>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</si>
  <si>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</si>
  <si>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</si>
  <si>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</si>
  <si>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</si>
  <si>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</si>
  <si>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</si>
  <si>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</si>
  <si>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</si>
  <si>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</si>
  <si>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</si>
  <si>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</si>
  <si>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</si>
  <si>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</si>
  <si>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</si>
  <si>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</si>
  <si>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</si>
  <si>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</si>
  <si>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</si>
  <si>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</si>
  <si>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</si>
  <si>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</si>
  <si>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</si>
  <si>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</si>
  <si>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</si>
  <si>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</si>
  <si>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</si>
  <si>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</si>
  <si>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</si>
  <si>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</si>
  <si>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</si>
  <si>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</si>
  <si>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</si>
  <si>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</si>
  <si>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</si>
  <si>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</si>
  <si>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</si>
  <si>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</si>
  <si>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</si>
  <si>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</si>
  <si>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</si>
  <si>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</si>
  <si>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</si>
  <si>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</si>
  <si>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</si>
  <si>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</si>
  <si>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</si>
  <si>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</si>
  <si>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</si>
  <si>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</si>
  <si>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</si>
  <si>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</si>
  <si>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</si>
  <si>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</si>
  <si>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</si>
  <si>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</si>
  <si>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</si>
  <si>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</si>
  <si>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</si>
  <si>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</si>
  <si>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</si>
  <si>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</si>
  <si>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</si>
  <si>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</si>
  <si>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</si>
  <si>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</si>
  <si>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</si>
  <si>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</si>
  <si>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</si>
  <si>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</si>
  <si>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</si>
  <si>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</si>
  <si>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</si>
  <si>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</si>
  <si>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</si>
  <si>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</si>
  <si>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</si>
  <si>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</si>
  <si>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</si>
  <si>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</si>
  <si>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</si>
  <si>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</si>
  <si>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</si>
  <si>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</si>
  <si>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</si>
  <si>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</si>
  <si>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</si>
  <si>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</si>
  <si>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</si>
  <si>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</si>
  <si>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</si>
  <si>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</si>
  <si>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</si>
  <si>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</si>
  <si>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</si>
  <si>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</si>
  <si>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</si>
  <si>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</si>
  <si>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</si>
  <si>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</si>
  <si>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</si>
  <si>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</si>
  <si>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</si>
  <si>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</si>
  <si>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</si>
  <si>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</si>
  <si>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</si>
  <si>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</si>
  <si>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</si>
  <si>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</si>
  <si>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</si>
  <si>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</si>
  <si>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</si>
  <si>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</si>
  <si>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</si>
  <si>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</si>
  <si>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</si>
  <si>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</si>
  <si>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</si>
  <si>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</si>
  <si>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</si>
  <si>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</si>
  <si>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</si>
  <si>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</si>
  <si>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</si>
  <si>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</si>
  <si>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</si>
  <si>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</si>
  <si>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</si>
  <si>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</si>
  <si>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</si>
  <si>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</si>
  <si>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</si>
  <si>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</si>
  <si>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</si>
  <si>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</si>
  <si>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</si>
  <si>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</si>
  <si>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</si>
  <si>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</si>
  <si>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</si>
  <si>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</si>
  <si>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</si>
  <si>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</si>
  <si>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</si>
  <si>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</si>
  <si>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</si>
  <si>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</si>
  <si>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</si>
  <si>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</si>
  <si>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</si>
  <si>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</si>
  <si>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</si>
  <si>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</si>
  <si>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</si>
  <si>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</si>
  <si>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</si>
  <si>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</si>
  <si>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</si>
  <si>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</si>
  <si>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</si>
  <si>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</si>
  <si>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</si>
  <si>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</si>
  <si>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</si>
  <si>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</si>
  <si>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</si>
  <si>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</si>
  <si>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</si>
  <si>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</si>
  <si>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</si>
  <si>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</si>
  <si>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</si>
  <si>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</si>
  <si>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</si>
  <si>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</si>
  <si>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</si>
  <si>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</si>
  <si>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</si>
  <si>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</si>
  <si>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</si>
  <si>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</si>
  <si>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</si>
  <si>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</si>
  <si>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</si>
  <si>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</si>
  <si>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</si>
  <si>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</si>
  <si>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</si>
  <si>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</si>
  <si>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</si>
  <si>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</si>
  <si>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</si>
  <si>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</si>
  <si>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</si>
  <si>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</si>
  <si>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</si>
  <si>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</si>
  <si>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</si>
  <si>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</si>
  <si>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</si>
  <si>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</si>
  <si>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</si>
  <si>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</si>
  <si>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</si>
  <si>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</si>
  <si>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</si>
  <si>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</si>
  <si>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</si>
  <si>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</si>
  <si>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</si>
  <si>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</si>
  <si>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</si>
  <si>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</si>
  <si>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</si>
  <si>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</si>
  <si>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</si>
  <si>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</si>
  <si>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</si>
  <si>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</si>
  <si>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</si>
  <si>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</si>
  <si>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</si>
  <si>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</si>
  <si>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</si>
  <si>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</si>
  <si>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</si>
  <si>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</si>
  <si>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</si>
  <si>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</si>
  <si>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</si>
  <si>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</si>
  <si>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</si>
  <si>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</si>
  <si>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</si>
  <si>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</si>
  <si>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</si>
  <si>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</si>
  <si>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</si>
  <si>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</si>
  <si>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</si>
  <si>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</si>
  <si>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</si>
  <si>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</si>
  <si>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</si>
  <si>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</si>
  <si>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</si>
  <si>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</si>
  <si>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</si>
  <si>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</si>
  <si>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</si>
  <si>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</si>
  <si>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</si>
  <si>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</si>
  <si>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</si>
  <si>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</si>
  <si>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</si>
  <si>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</si>
  <si>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</si>
  <si>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</si>
  <si>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</si>
  <si>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</si>
  <si>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</si>
  <si>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</si>
  <si>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</si>
  <si>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</si>
  <si>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</si>
  <si>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</si>
  <si>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</si>
  <si>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</si>
  <si>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</si>
  <si>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</si>
  <si>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</si>
  <si>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</si>
  <si>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</si>
  <si>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</si>
  <si>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</si>
  <si>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</si>
  <si>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</si>
  <si>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</si>
  <si>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</si>
  <si>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</si>
  <si>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</si>
  <si>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</si>
  <si>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</si>
  <si>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</si>
  <si>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</si>
  <si>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</si>
  <si>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</si>
  <si>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</si>
  <si>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</si>
  <si>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</si>
  <si>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</si>
  <si>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</si>
  <si>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</si>
  <si>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</si>
  <si>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</si>
  <si>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</si>
  <si>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</si>
  <si>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</si>
  <si>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</si>
  <si>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</si>
  <si>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</si>
  <si>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</si>
  <si>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</si>
  <si>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</si>
  <si>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</si>
  <si>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</si>
  <si>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</si>
  <si>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</si>
  <si>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</si>
  <si>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</si>
  <si>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</si>
  <si>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</si>
  <si>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</si>
  <si>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</si>
  <si>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</si>
  <si>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</si>
  <si>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</si>
  <si>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</si>
  <si>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</si>
  <si>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</si>
  <si>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</si>
  <si>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</si>
  <si>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</si>
  <si>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</si>
  <si>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</si>
  <si>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</si>
  <si>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</si>
  <si>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</si>
  <si>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</si>
  <si>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</si>
  <si>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</si>
  <si>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</si>
  <si>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</si>
  <si>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</si>
  <si>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</si>
  <si>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</si>
  <si>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</si>
  <si>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</si>
  <si>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</si>
  <si>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</si>
  <si>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</si>
  <si>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</si>
  <si>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</si>
  <si>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</si>
  <si>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</si>
  <si>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</si>
  <si>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</si>
  <si>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</si>
  <si>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</si>
  <si>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</si>
  <si>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</si>
  <si>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</si>
  <si>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</si>
  <si>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</si>
  <si>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</si>
  <si>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</si>
  <si>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</si>
  <si>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</si>
  <si>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</si>
  <si>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</si>
  <si>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</si>
  <si>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</si>
  <si>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</si>
  <si>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</si>
  <si>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</si>
  <si>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</si>
  <si>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</si>
  <si>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</si>
  <si>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</si>
  <si>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</si>
  <si>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</si>
  <si>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</si>
  <si>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</si>
  <si>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</si>
  <si>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</si>
  <si>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</si>
  <si>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</si>
  <si>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</si>
  <si>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</si>
  <si>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</si>
  <si>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</si>
  <si>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</si>
  <si>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</si>
  <si>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</si>
  <si>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</si>
  <si>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</si>
  <si>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</si>
  <si>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</si>
  <si>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</si>
  <si>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</si>
  <si>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</si>
  <si>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</si>
  <si>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</si>
  <si>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</si>
  <si>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</si>
  <si>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</si>
  <si>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</si>
  <si>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</si>
  <si>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</si>
  <si>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</si>
  <si>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</si>
  <si>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</si>
  <si>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</si>
  <si>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</si>
  <si>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</si>
  <si>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</si>
  <si>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</si>
  <si>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</si>
  <si>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</si>
  <si>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</si>
  <si>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</si>
  <si>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</si>
  <si>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</si>
  <si>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</si>
  <si>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</si>
  <si>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</si>
  <si>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</si>
  <si>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</si>
  <si>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</si>
  <si>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</si>
  <si>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</si>
  <si>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</si>
  <si>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</si>
  <si>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</si>
  <si>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</si>
  <si>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</si>
  <si>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</si>
  <si>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</si>
  <si>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</si>
  <si>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</si>
  <si>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</si>
  <si>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</si>
  <si>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</si>
  <si>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</si>
  <si>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</si>
  <si>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</si>
  <si>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</si>
  <si>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</si>
  <si>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</si>
  <si>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</si>
  <si>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</si>
  <si>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</si>
  <si>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</si>
  <si>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</si>
  <si>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</si>
  <si>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</si>
  <si>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</si>
  <si>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</si>
  <si>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</si>
  <si>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</si>
  <si>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</si>
  <si>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</si>
  <si>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</si>
  <si>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</si>
  <si>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</si>
  <si>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</si>
  <si>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</si>
  <si>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</si>
  <si>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</si>
  <si>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</si>
  <si>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</si>
  <si>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</si>
  <si>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</si>
  <si>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</si>
  <si>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</si>
  <si>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</si>
  <si>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</si>
  <si>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</si>
  <si>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</si>
  <si>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</si>
  <si>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</si>
  <si>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</si>
  <si>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</si>
  <si>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</si>
  <si>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</si>
  <si>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</si>
  <si>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</si>
  <si>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</si>
  <si>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</si>
  <si>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</si>
  <si>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</si>
  <si>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</si>
  <si>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</si>
  <si>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</si>
  <si>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</si>
  <si>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</si>
  <si>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</si>
  <si>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</si>
  <si>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</si>
  <si>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</si>
  <si>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</si>
  <si>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</si>
  <si>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</si>
  <si>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</si>
  <si>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</si>
  <si>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</si>
  <si>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</si>
  <si>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</si>
  <si>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</si>
  <si>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</si>
  <si>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</si>
  <si>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</si>
  <si>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</si>
  <si>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</si>
  <si>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</si>
  <si>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</si>
  <si>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</si>
  <si>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</si>
  <si>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</si>
  <si>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</si>
  <si>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</si>
  <si>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</si>
  <si>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</si>
  <si>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</si>
  <si>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</si>
  <si>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</si>
  <si>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</si>
  <si>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</si>
  <si>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</si>
  <si>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</si>
  <si>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</si>
  <si>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</si>
  <si>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</si>
  <si>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</si>
  <si>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</si>
  <si>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</si>
  <si>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</si>
  <si>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</si>
  <si>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</si>
  <si>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</si>
  <si>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</si>
  <si>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</si>
  <si>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</si>
  <si>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</si>
  <si>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</si>
  <si>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</si>
  <si>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</si>
  <si>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</si>
  <si>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</si>
  <si>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</si>
  <si>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</si>
  <si>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</si>
  <si>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</si>
  <si>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</si>
  <si>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</si>
  <si>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</si>
  <si>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</si>
  <si>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</si>
  <si>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</si>
  <si>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</si>
  <si>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</si>
  <si>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</si>
  <si>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</si>
  <si>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</si>
  <si>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</si>
  <si>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</si>
  <si>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</si>
  <si>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</si>
  <si>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</si>
  <si>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</si>
  <si>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</si>
  <si>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</si>
  <si>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</si>
  <si>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</si>
  <si>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</si>
  <si>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</si>
  <si>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</si>
  <si>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</si>
  <si>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</si>
  <si>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</si>
  <si>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</si>
  <si>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</si>
  <si>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</si>
  <si>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</si>
  <si>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</si>
  <si>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</si>
  <si>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</si>
  <si>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</si>
  <si>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</si>
  <si>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</si>
  <si>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</si>
  <si>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</si>
  <si>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</si>
  <si>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</si>
  <si>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</si>
  <si>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</si>
  <si>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</si>
  <si>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</si>
  <si>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</si>
  <si>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</si>
  <si>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</si>
  <si>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</si>
  <si>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</si>
  <si>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</si>
  <si>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</si>
  <si>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</si>
  <si>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</si>
  <si>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</si>
  <si>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</si>
  <si>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</si>
  <si>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</si>
  <si>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</si>
  <si>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</si>
  <si>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</si>
  <si>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</si>
  <si>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</si>
  <si>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</si>
  <si>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</si>
  <si>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</si>
  <si>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</si>
  <si>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</si>
  <si>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</si>
  <si>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</si>
  <si>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</si>
  <si>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</si>
  <si>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</si>
  <si>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</si>
  <si>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</si>
  <si>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</si>
  <si>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</si>
  <si>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</si>
  <si>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</si>
  <si>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</si>
  <si>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</si>
  <si>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</si>
  <si>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</si>
  <si>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</si>
  <si>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</si>
  <si>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</si>
  <si>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</si>
  <si>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</si>
  <si>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</si>
  <si>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</si>
  <si>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</si>
  <si>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</si>
  <si>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</si>
  <si>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</si>
  <si>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</si>
  <si>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</si>
  <si>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</si>
  <si>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</si>
  <si>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</si>
  <si>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</si>
  <si>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</si>
  <si>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</si>
  <si>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</si>
  <si>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</si>
  <si>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</si>
  <si>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</si>
  <si>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</si>
  <si>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</si>
  <si>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</si>
  <si>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</si>
  <si>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</si>
  <si>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</si>
  <si>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</si>
  <si>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</si>
  <si>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</si>
  <si>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</si>
  <si>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</si>
  <si>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</si>
  <si>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</si>
  <si>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</si>
  <si>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</si>
  <si>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</si>
  <si>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</si>
  <si>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</si>
  <si>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</si>
  <si>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</si>
  <si>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</si>
  <si>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</si>
  <si>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</si>
  <si>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</si>
  <si>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</si>
  <si>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</si>
  <si>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</si>
  <si>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</si>
  <si>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</si>
  <si>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</si>
  <si>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</si>
  <si>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</si>
  <si>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</si>
  <si>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</si>
  <si>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</si>
  <si>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</si>
  <si>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</si>
  <si>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</si>
  <si>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</si>
  <si>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</si>
  <si>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</si>
  <si>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</si>
  <si>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</si>
  <si>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</si>
  <si>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</si>
  <si>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</si>
  <si>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</si>
  <si>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</si>
  <si>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</si>
  <si>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</si>
  <si>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</si>
  <si>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</si>
  <si>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</si>
  <si>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</si>
  <si>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</si>
  <si>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</si>
  <si>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</si>
  <si>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</si>
  <si>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</si>
  <si>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</si>
  <si>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</si>
  <si>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</si>
  <si>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</si>
  <si>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</si>
  <si>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</si>
  <si>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</si>
  <si>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</si>
  <si>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</si>
  <si>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</si>
  <si>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</si>
  <si>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</si>
  <si>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</si>
  <si>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</si>
  <si>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</si>
  <si>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</si>
  <si>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</si>
  <si>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</si>
  <si>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</si>
  <si>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</si>
  <si>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</si>
  <si>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</si>
  <si>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</si>
  <si>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</si>
  <si>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</si>
  <si>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</si>
  <si>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</si>
  <si>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</si>
  <si>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</si>
  <si>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</si>
  <si>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</si>
  <si>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</si>
  <si>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</si>
  <si>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</si>
  <si>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</si>
  <si>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</si>
  <si>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</si>
  <si>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</si>
  <si>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</si>
  <si>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</si>
  <si>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</si>
  <si>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</si>
  <si>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</si>
  <si>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</si>
  <si>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</si>
  <si>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</si>
  <si>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</si>
  <si>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</si>
  <si>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</si>
  <si>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</si>
  <si>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</si>
  <si>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</si>
  <si>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</si>
  <si>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</si>
  <si>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</si>
  <si>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</si>
  <si>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</si>
  <si>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</si>
  <si>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</si>
  <si>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</si>
  <si>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</si>
  <si>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</si>
  <si>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</si>
  <si>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</si>
  <si>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</si>
  <si>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</si>
  <si>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</si>
  <si>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</si>
  <si>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</si>
  <si>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</si>
  <si>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</si>
  <si>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</si>
  <si>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</si>
  <si>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</si>
  <si>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</si>
  <si>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</si>
  <si>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</si>
  <si>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</si>
  <si>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</si>
  <si>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</si>
  <si>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</si>
  <si>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</si>
  <si>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</si>
  <si>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</si>
  <si>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</si>
  <si>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</si>
  <si>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</si>
  <si>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</si>
  <si>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</si>
  <si>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</si>
  <si>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</si>
  <si>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</si>
  <si>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</si>
  <si>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</si>
  <si>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</si>
  <si>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</si>
  <si>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</si>
  <si>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</si>
  <si>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</si>
  <si>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</si>
  <si>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</si>
  <si>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</si>
  <si>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</si>
  <si>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</si>
  <si>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</si>
  <si>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</si>
  <si>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</si>
  <si>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</si>
  <si>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</si>
  <si>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</si>
  <si>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</si>
  <si>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</si>
  <si>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</si>
  <si>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</si>
  <si>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</si>
  <si>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</si>
  <si>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</si>
  <si>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</si>
  <si>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</si>
  <si>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</si>
  <si>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</si>
  <si>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</si>
  <si>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</si>
  <si>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</si>
  <si>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</si>
  <si>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</si>
  <si>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</si>
  <si>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</si>
  <si>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</si>
  <si>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</si>
  <si>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</si>
  <si>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</si>
  <si>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</si>
  <si>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</si>
  <si>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</si>
  <si>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</si>
  <si>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</si>
  <si>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</si>
  <si>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</si>
  <si>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</si>
  <si>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</si>
  <si>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</si>
  <si>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</si>
  <si>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</si>
  <si>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</si>
  <si>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</si>
  <si>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</si>
  <si>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</si>
  <si>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</si>
  <si>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</si>
  <si>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</si>
  <si>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</si>
  <si>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</si>
  <si>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</si>
  <si>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</si>
  <si>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</si>
  <si>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</si>
  <si>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</si>
  <si>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</si>
  <si>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</si>
  <si>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</si>
  <si>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</si>
  <si>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</si>
  <si>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</si>
  <si>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</si>
  <si>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</si>
  <si>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</si>
  <si>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</si>
  <si>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</si>
  <si>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</si>
  <si>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</si>
  <si>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</si>
  <si>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</si>
  <si>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</si>
  <si>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</si>
  <si>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</si>
  <si>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</si>
  <si>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</si>
  <si>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</si>
  <si>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</si>
  <si>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</si>
  <si>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</si>
  <si>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</si>
  <si>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</si>
  <si>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</si>
  <si>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</si>
  <si>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</si>
  <si>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</si>
  <si>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</si>
  <si>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</si>
  <si>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</si>
  <si>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</si>
  <si>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</si>
  <si>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</si>
  <si>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</si>
  <si>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</si>
  <si>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</si>
  <si>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</si>
  <si>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</si>
  <si>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</si>
  <si>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</si>
  <si>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</si>
  <si>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</si>
  <si>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</si>
  <si>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</si>
  <si>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</si>
  <si>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</si>
  <si>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</si>
  <si>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</si>
  <si>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</si>
  <si>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</si>
  <si>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</si>
  <si>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</si>
  <si>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</si>
  <si>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</si>
  <si>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</si>
  <si>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</si>
  <si>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</si>
  <si>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</si>
  <si>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</si>
  <si>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</si>
  <si>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</si>
  <si>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</si>
  <si>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</si>
  <si>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</si>
  <si>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</si>
  <si>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</si>
  <si>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</si>
  <si>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</si>
  <si>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</si>
  <si>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</si>
  <si>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</si>
  <si>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</si>
  <si>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</si>
  <si>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</si>
  <si>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</si>
  <si>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</si>
  <si>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</si>
  <si>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</si>
  <si>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</si>
  <si>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</si>
  <si>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</si>
  <si>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</si>
  <si>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</si>
  <si>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</si>
  <si>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</si>
  <si>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</si>
  <si>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</si>
  <si>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</si>
  <si>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</si>
  <si>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</si>
  <si>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</si>
  <si>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</si>
  <si>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</si>
  <si>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</si>
  <si>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</si>
  <si>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</si>
  <si>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</si>
  <si>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</si>
  <si>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</si>
  <si>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</si>
  <si>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</si>
  <si>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</si>
  <si>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</si>
  <si>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</si>
  <si>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</si>
  <si>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</si>
  <si>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</si>
  <si>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</si>
  <si>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</si>
  <si>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</si>
  <si>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</si>
  <si>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</si>
  <si>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</si>
  <si>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</si>
  <si>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</si>
  <si>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</si>
  <si>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</si>
  <si>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</si>
  <si>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</si>
  <si>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</si>
  <si>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</si>
  <si>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</si>
  <si>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</si>
  <si>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</si>
  <si>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</si>
  <si>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</si>
  <si>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</si>
  <si>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</si>
  <si>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</si>
  <si>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</si>
  <si>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</si>
  <si>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</si>
  <si>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</si>
  <si>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</si>
  <si>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</si>
  <si>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</si>
  <si>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</si>
  <si>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</si>
  <si>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</si>
  <si>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</si>
  <si>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</si>
  <si>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</si>
  <si>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</si>
  <si>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</si>
  <si>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</si>
  <si>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</si>
  <si>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</si>
  <si>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</si>
  <si>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</si>
  <si>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</si>
  <si>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</si>
  <si>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</si>
  <si>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</si>
  <si>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</si>
  <si>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</si>
  <si>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</si>
  <si>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</si>
  <si>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</si>
  <si>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</si>
  <si>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</si>
  <si>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</si>
  <si>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</si>
  <si>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</si>
  <si>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</si>
  <si>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</si>
  <si>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</si>
  <si>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</si>
  <si>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</si>
  <si>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</si>
  <si>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</si>
  <si>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</si>
  <si>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</si>
  <si>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</si>
  <si>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</si>
  <si>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</si>
  <si>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</si>
  <si>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</si>
  <si>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</si>
  <si>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</si>
  <si>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</si>
  <si>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</si>
  <si>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</si>
  <si>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</si>
  <si>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</si>
  <si>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</si>
  <si>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</si>
  <si>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</si>
  <si>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</si>
  <si>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</si>
  <si>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</si>
  <si>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</si>
  <si>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</si>
  <si>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</si>
  <si>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</si>
  <si>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</si>
  <si>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</si>
  <si>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</si>
  <si>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</si>
  <si>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</si>
  <si>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</si>
  <si>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</si>
  <si>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</si>
  <si>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</si>
  <si>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</si>
  <si>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</si>
  <si>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</si>
  <si>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</si>
  <si>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</si>
  <si>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</si>
  <si>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</si>
  <si>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</si>
  <si>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</si>
  <si>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</si>
  <si>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</si>
  <si>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</si>
  <si>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</si>
  <si>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</si>
  <si>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</si>
  <si>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</si>
  <si>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</si>
  <si>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</si>
  <si>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</si>
  <si>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</si>
  <si>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</si>
  <si>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</si>
  <si>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</si>
  <si>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</si>
  <si>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</si>
  <si>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</si>
  <si>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</si>
  <si>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</si>
  <si>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</si>
  <si>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</si>
  <si>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</si>
  <si>
    <t>PCM-20251026-00000302</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</si>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</sst>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C16" sqref="C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293.22701597222476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12.732027314814331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45956.175441666666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45956.175441666666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45956.175441666666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45956.175441666666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45956.175441666666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45956.175441666666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45956.175441666666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45956.175441666666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45956.175441666666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45956.175441666666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45956.175441666666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45956.175441666666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45956.175441666666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45956.175441666666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45956.175441666666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45956.175441666666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45956.175441666666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45956.175441666666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45956.175441666666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45956.175441666666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45956.175441666666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45956.175441666666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45956.175441666666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45956.175441666666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45956.175441666666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45956.175441666666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45956.175441666666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45956.175441666666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45956.175441666666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45956.175441666666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45956.175441666666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45956.175441666666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45956.175441666666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45956.175441666666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45956.175441666666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45956.175441666666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45956.175441666666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45956.175441666666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45956.175441666666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45956.175441666666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45956.175441666666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45956.175441666666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45956.175441666666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45956.175441666666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45956.175441666666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45956.175441666666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45956.175441666666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45956.175441666666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45956.175441666666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45956.175441666666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45956.175441666666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45956.175441666666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45956.175441666666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45956.175441666666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45956.175441666666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45956.175441666666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90937138-85B3-4C75-B66B-C374E24B5CE7}"/>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131.17560370370484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11.679666203701345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45956.175441666666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45956.175441666666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45956.175441666666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45956.175441666666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45956.175441666666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45956.175441666666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45956.175441666666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45956.175441666666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45956.175441666666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45956.175441666666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45956.175441666666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45956.175441666666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45956.175441666666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45956.175441666666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45956.175441666666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45956.175441666666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45956.175441666666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45956.175441666666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45956.175441666666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45956.175441666666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45956.175441666666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45956.175441666666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45956.175441666666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45956.175441666666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45956.175441666666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45956.175441666666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45956.175441666666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45956.175441666666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45956.175441666666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45956.175441666666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45956.175441666666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45956.175441666666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45956.175441666666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45956.175441666666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45956.175441666666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45956.175441666666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45956.175441666666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45956.175441666666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45956.175441666666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45956.175441666666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45956.175441666666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45956.175441666666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45956.175441666666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45956.175441666666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45956.175441666666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45956.175441666666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45956.175441666666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45956.175441666666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45956.175441666666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45956.175441666666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45956.175441666666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45956.175441666666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45956.175441666666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45956.175441666666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45956.175441666666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45956.175441666666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45956.175441666666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45956.175441666666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45956.175441666666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45956.175441666666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45956.175441666666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45956.175441666666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45956.175441666666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45956.175441666666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45956.175441666666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45956.175441666666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45956.175441666666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45956.175441666666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45956.175441666666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45956.175441666666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45956.175441666666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45956.175441666666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45956.175441666666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45956.175441666666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45956.175441666666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45956.175441666666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45956.175441666666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45956.175441666666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45956.175441666666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45956.175441666666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45956.175441666666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45956.175441666666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45956.175441666666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45956.175441666666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45956.175441666666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45956.175441666666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45956.175441666666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45956.175441666666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45956.175441666666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45956.175441666666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45956.175441666666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45956.175441666666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45956.175441666666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45956.175441666666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45956.175441666666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45956.175441666666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45956.175441666666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45956.175441666666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45956.175441666666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45956.175441666666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45956.175441666666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45956.175441666666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45956.175441666666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45956.175441666666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45956.175441666666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45956.175441666666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45956.175441666666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45956.175441666666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45956.175441666666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45956.175441666666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45956.175441666666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45956.175441666666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45956.175441666666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45956.175441666666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45956.175441666666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45956.175441666666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45956.175441666666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45956.175441666666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45956.175441666666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45956.175441666666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45956.175441666666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45956.175441666666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45956.175441666666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45956.175441666666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45956.175441666666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45956.175441666666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45956.175441666666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45956.175441666666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45956.175441666666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45956.175441666666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45956.175441666666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45956.175441666666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45956.175441666666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45956.175441666666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45956.175441666666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45956.175441666666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45956.175441666666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45956.175441666666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45956.175441666666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45956.175441666666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45956.175441666666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45956.175441666666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45956.175441666666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45956.175441666666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45956.175441666666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45956.175441666666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45956.175441666666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45956.175441666666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45956.175441666666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45956.175441666666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45956.175441666666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45956.175441666666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45956.175441666666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45956.175441666666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45956.175441666666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45956.175441666666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45956.175441666666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45956.175441666666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45956.175441666666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45956.175441666666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45956.175441666666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45956.175441666666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45956.175441666666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45956.175441666666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45956.175441666666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45956.175441666666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45956.175441666666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45956.175441666666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45956.175441666666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45956.175441666666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45956.175441666666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45956.175441666666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45956.175441666666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45956.175441666666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45956.175441666666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45956.175441666666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45956.175441666666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45956.175441666666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45956.175441666666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45956.175441666666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45956.175441666666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45956.175441666666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45956.175441666666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45956.175441666666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45956.175441666666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45956.175441666666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45956.175441666666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45956.175441666666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45956.175441666666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45956.175441666666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45956.175441666666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45956.175441666666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45956.175441666666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45956.175441666666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45956.175441666666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45956.175441666666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45956.175441666666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45956.175441666666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45956.175441666666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45956.175441666666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45956.175441666666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45956.175441666666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45956.175441666666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45956.175441666666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45956.175441666666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45956.175441666666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45956.175441666666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45956.175441666666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45956.175441666666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45956.175441666666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45956.175441666666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45956.175441666666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45956.175441666666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45956.175441666666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45956.175441666666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45956.175441666666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45956.175441666666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45956.175441666666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45956.175441666666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45956.175441666666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45956.175441666666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45956.175441898151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45956.175441898151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45956.175441898151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45956.175441898151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45956.175441898151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45956.175441898151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45956.175441898151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45956.175441898151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45956.175441898151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45956.175441898151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45956.175441898151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45956.175441898151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45956.175441898151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45956.175441898151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45956.175441898151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45956.175441898151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45956.175441898151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45956.175441898151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45956.175441898151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45956.175441898151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45956.175441898151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45956.175441898151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45956.175441898151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45956.175441898151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45956.175441898151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45956.175441898151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45956.175441898151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45956.175441898151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45956.175441898151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45956.175441898151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45956.175441898151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45956.175441898151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45956.175441898151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45956.175441898151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45956.175441898151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45956.175441898151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45956.175441898151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45956.175441898151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45956.175441898151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45956.175441898151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45956.175441898151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45956.175441898151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45956.175441898151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45956.175441898151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45956.175441898151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45956.175441898151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45956.175441898151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45956.175441898151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45956.175441898151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45956.175441898151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45956.175441898151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45956.175441898151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45956.175441898151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45956.175441898151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45956.175441898151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45956.175441898151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45956.175441898151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45956.175441898151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45956.175441898151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45956.175441898151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45956.175441898151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45956.175441898151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45956.175441898151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45956.175441898151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45956.175441898151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45956.175441898151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45956.175441898151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45956.175441898151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45956.175441898151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45956.175441898151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45956.175441898151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45956.175441898151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45956.175441898151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45956.175441898151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45956.175441898151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45956.175441898151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45956.175441898151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45956.175441898151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45956.175441898151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45956.175441898151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45956.175441898151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45956.175441898151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45956.175441898151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45956.175441898151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45956.175441898151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45956.175441898151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45956.175441898151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45956.175441898151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45956.175441898151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45956.175441898151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45956.175441898151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45956.175441898151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45956.175441898151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45956.175441898151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45956.175441898151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45956.175441898151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45956.175441898151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45956.175441898151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45956.175441898151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45956.175441898151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45956.175441898151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45956.175441898151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45956.175441898151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45956.175441898151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45956.175441898151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45956.175441898151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45956.175441898151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45956.175441898151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45956.175441898151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45956.175441898151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45956.175441898151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45956.175441898151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45956.175441898151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45956.175441898151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45956.175441898151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45956.175441898151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45956.175441898151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45956.175441898151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45956.175441898151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45956.175441898151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45956.175441898151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45956.175441898151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45956.175441898151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45956.175441898151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45956.175441898151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45956.175441898151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45956.175441898151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45956.175441898151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45956.175441898151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45956.175441898151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45956.175441898151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45956.175441898151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45956.175441898151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45956.175441898151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45956.175441898151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45956.175441898151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45956.175441898151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45956.175441898151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45956.175441898151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45956.175441898151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45956.175441898151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45956.175441898151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45956.175441898151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45956.175441898151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45956.175441898151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45956.175441898151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45956.175441898151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45956.175441898151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45956.175441898151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45956.175441898151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45956.175441898151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45956.175441898151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45956.175441898151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45956.175441898151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45956.175441898151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45956.175441898151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45956.175441898151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45956.175441898151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45956.175441898151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45956.175441898151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45956.175441898151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45956.175441898151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45956.175441898151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45956.175441898151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45956.175441898151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45956.175441898151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45956.175441898151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45956.175441898151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45956.175441898151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45956.175441898151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45956.175441898151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45956.175441898151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45956.175441898151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45956.175441898151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45956.175441898151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45956.175441898151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45956.175441898151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45956.175441898151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45956.175441898151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45956.175441898151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45956.175441898151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45956.175441898151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45956.175441898151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45956.175441898151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45956.175441898151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45956.175441898151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45956.175441898151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45956.175441898151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45956.175441898151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45956.175441898151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45956.175441898151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45956.175441898151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45956.175441898151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45956.175441898151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45956.175441898151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45956.175441898151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45956.175441898151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45956.175441898151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45956.175441898151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45956.175441898151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45956.175441898151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45956.175441898151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45956.175441898151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45956.175441898151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45956.175441898151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45956.175441898151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45956.175441898151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45956.175441898151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45956.175441898151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45956.175441898151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45956.175441898151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45956.175441898151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45956.175441898151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45956.175441898151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45956.175441898151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45956.175441898151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45956.175441898151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45956.175441898151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45956.175441898151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45956.175441898151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45956.175441898151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45956.175441898151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45956.175441898151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45956.175441898151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45956.175441898151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45956.175441898151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45956.175441898151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45956.175441898151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45956.175441898151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45956.175441898151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45956.175441898151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45956.175441898151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45956.175441898151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45956.175441898151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45956.175441898151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45956.175441898151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45956.175441898151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45956.175441898151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45956.175441898151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45956.175441898151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45956.175441898151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45956.175441898151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45956.175441898151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45956.175441898151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45956.175441898151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45956.175441898151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45956.175441898151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45956.175441898151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45956.175441898151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45956.175441898151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45956.175441898151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45956.175441898151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45956.175441898151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45956.175441898151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45956.175441898151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45956.175441898151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45956.175441898151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45956.175441898151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45956.175441898151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45956.175441898151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45956.175441898151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45956.175441898151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45956.175441898151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45956.175441898151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45956.175441898151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45956.175441898151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45956.175441898151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45956.175441898151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45956.175441898151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45956.175441898151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45956.175441898151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45956.175441898151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45956.175441898151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45956.175441898151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45956.175441898151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45956.175441898151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45956.175441898151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45956.175441898151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45956.175441898151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45956.175441898151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45956.175441898151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45956.175441898151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45956.175441898151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45956.175441898151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45956.175441898151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45956.175441898151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45956.175441898151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45956.175441898151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45956.175441898151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45956.175441898151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45956.175441898151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45956.175441898151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45956.175441898151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45956.175441898151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45956.175441898151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45956.175441898151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45956.175441898151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45956.175441898151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45956.175441898151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45956.175441898151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45956.175441898151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45956.175441898151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45956.175441898151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45956.175441898151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45956.175441898151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45956.175441898151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45956.175441898151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45956.175441898151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45956.175441898151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45956.175441898151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45956.175441898151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45956.175441898151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45956.175441898151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45956.175441898151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45956.175441898151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45956.175441898151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45956.175441898151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45956.175441898151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45956.175441898151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45956.175441898151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45956.175441898151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45956.175441898151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45956.175441898151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45956.175441898151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45956.175441898151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45956.175441898151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45956.175441898151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45956.175441898151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45956.175441898151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45956.175441898151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45956.175441898151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45956.175441898151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45956.175441898151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45956.175441898151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45956.175441898151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45956.175441898151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45956.175441898151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45956.175441898151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45956.175441898151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45956.175441898151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45956.175441898151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45956.175441898151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45956.175441898151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45956.175441898151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45956.175441898151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45956.175441898151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45956.175441898151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45956.175441898151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45956.175441898151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45956.175441898151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45956.175441898151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45956.175441898151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45956.175441898151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45956.175441898151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45956.175441898151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45956.175441898151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45956.175441898151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45956.175441898151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45956.175441898151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45956.175441898151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45956.175441898151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45956.175441898151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45956.175441898151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45956.175441898151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45956.175441898151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45956.175441898151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45956.175441898151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45956.175441898151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45956.175441898151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45956.175441898151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45956.175441898151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45956.175441898151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45956.175441898151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45956.175441898151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45956.175441898151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45956.175441898151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45956.175441898151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45956.175441898151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45956.175441898151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45956.175441898151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45956.175441898151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45956.175441898151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45956.175441898151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45956.175441898151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45956.175441898151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45956.175441898151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45956.175441898151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45956.175441898151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45956.175441898151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45956.175441898151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45956.175441898151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45956.175441898151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45956.175441898151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45956.175441898151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45956.175441898151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45956.175441898151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45956.175441898151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45956.175441898151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45956.175441898151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45956.175441898151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45956.175441898151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45956.175441898151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45956.175441898151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45956.175441898151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45956.175441898151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45956.175441898151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45956.175441898151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45956.175441898151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45956.175441898151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45956.175441898151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45956.175441898151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45956.175441898151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45956.175441898151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45956.175441898151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45956.175441898151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45956.175441898151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45956.175441898151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45956.175441898151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45956.175441898151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45956.175441898151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45956.175441898151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45956.175441898151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45956.175441898151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45956.175441898151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45956.175441898151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45956.175441898151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45956.175441898151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45956.175441898151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45956.175441898151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45956.175441898151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45956.175441898151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45956.175441898151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45956.175441898151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45956.175441898151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45956.175441898151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45956.175441898151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45956.175441898151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45956.175441898151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45956.175441898151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45956.175441898151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45956.175441898151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45956.175441898151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45956.175441898151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45956.175441898151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45956.175441898151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45956.175441898151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45956.175441898151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45956.175441898151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45956.175441898151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45956.175441898151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45956.175441898151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45956.175441898151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45956.175441898151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45956.175441898151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45956.175441898151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45956.175441898151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45956.175441898151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45956.175441898151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45956.175441898151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45956.175441898151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45956.175441898151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45956.175441898151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45956.175441898151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45956.175441898151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45956.175441898151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45956.175441898151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45956.175441898151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45956.175441898151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45956.175441898151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45956.175441898151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45956.175441898151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45956.175441898151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45956.175441898151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45956.175441898151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45956.175441898151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45956.175441898151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45956.175441898151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45956.175441898151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45956.175441898151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45956.175441898151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45956.175441898151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45956.175441898151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45956.175441898151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45956.175441898151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45956.175441898151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45956.175441898151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45956.175441898151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45956.175441898151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45956.175441898151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45956.175441898151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45956.175441898151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45956.175441898151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45956.175441898151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45956.175441898151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45956.175441898151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45956.175441898151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45956.175441898151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45956.175441898151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45956.175441898151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45956.175441898151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45956.175441898151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45956.175441898151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45956.175441898151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45956.175441898151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45956.175441898151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45956.175441898151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45956.175441898151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45956.175441898151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45956.175441898151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45956.175441898151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45956.175441898151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45956.175441898151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45956.175441898151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45956.175441898151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45956.175441898151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45956.175441898151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45956.175441898151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45956.175441898151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45956.175441898151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45956.175441898151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45956.175441898151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45956.175441898151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45956.175441898151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45956.175441898151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45956.175441898151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45956.175441898151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45956.175441898151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45956.175441898151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45956.175441898151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45956.175441898151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45956.175441898151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45956.175441898151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45956.175441898151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45956.175441898151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45956.175441898151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45956.175441898151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45956.175441898151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45956.175441898151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45956.175441898151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45956.175441898151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45956.175441898151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45956.175441898151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45956.175441898151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45956.175441898151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45956.175441898151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45956.175441898151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45956.175441898151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45956.175441898151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45956.175441898151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45956.175441898151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45956.175441898151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45956.175441898151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45956.175441898151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45956.175441898151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45956.175441898151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45956.175441898151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45956.175441898151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45956.175441898151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45956.175441898151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45956.175441898151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45956.175441898151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45956.175441898151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45956.175441898151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45956.175441898151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45956.175441898151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45956.175441898151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45956.175441898151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45956.175441898151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45956.175441898151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45956.175441898151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45956.175441898151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45956.175441898151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45956.175441898151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45956.175441898151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45956.175441898151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45956.175441898151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45956.175441898151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45956.175441898151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45956.175441898151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45956.175441898151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45956.175441898151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45956.175441898151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45956.175441898151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45956.175441898151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45956.175441898151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45956.175441898151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45956.175441898151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45956.175441898151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45956.175441898151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45956.175441898151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45956.175441898151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45956.175441898151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45956.175441898151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45956.175441898151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45956.175441898151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45956.175441898151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45956.175441898151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45956.175441898151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45956.175441898151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45956.175441898151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45956.175441898151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45956.175441898151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45956.175441898151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45956.175441898151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45956.175441898151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45956.175441898151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45956.175441898151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45956.175441898151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45956.175441898151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45956.175441898151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45956.175441898151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45956.175441898151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45956.175441898151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45956.175441898151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45956.175441898151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45956.175441898151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45956.175441898151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45956.175441898151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45956.175441898151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45956.175441898151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45956.175441898151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45956.175441898151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45956.175441898151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45956.175441898151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45956.175441898151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45956.175441898151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45956.175441898151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45956.175441898151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45956.175441898151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45956.175441898151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45956.175441898151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45956.175441898151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45956.175441898151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45956.175441898151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45956.175441898151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45956.175441898151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45956.175441898151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45956.175441898151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45956.175441898151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45956.175441898151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45956.175441898151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45956.175441898151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45956.175441898151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45956.175441898151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45956.175441898151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45956.175441898151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45956.175441898151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45956.175441898151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45956.175441898151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45956.175441898151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45956.175441898151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45956.175441898151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45956.175441898151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45956.175441898151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45956.175441898151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45956.175441898151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45956.175441898151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45956.175441898151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45956.175441898151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45956.175441898151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45956.175441898151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45956.175441898151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45956.175441898151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45956.175441898151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45956.175441898151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45956.175441898151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45956.175441898151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45956.175441898151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45956.175441898151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45956.175441898151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45956.175441898151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45956.175441898151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45956.175441898151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45956.175441898151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45956.175441898151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45956.175441898151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45956.175441898151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45956.175441898151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45956.175441898151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45956.175441898151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45956.175441898151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45956.175441898151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45956.175441898151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45956.175441898151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45956.175441898151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45956.175441898151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45956.175441898151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45956.175441898151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45956.175441898151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45956.175441898151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45956.175441898151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45956.175441898151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45956.175441898151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45956.175441898151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45956.175441898151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45956.175441898151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45956.175441898151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45956.175441898151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45956.175441898151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45956.175441898151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45956.175441898151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45956.175441898151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45956.175441898151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45956.175441898151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45956.175441898151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45956.175441898151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45956.175441898151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45956.175441898151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45956.175441898151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45956.175441898151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45956.175441898151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45956.175441898151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45956.175441898151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45956.175441898151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45956.175441898151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45956.175441898151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45956.175441898151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45956.175441898151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45956.175441898151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45956.175441898151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45956.175441898151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45956.175441898151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45956.175441898151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45956.175441898151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45956.175441898151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45956.175441898151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45956.175441898151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45956.175441898151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45956.175441898151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45956.175441898151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45956.175441898151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45956.175441898151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45956.175441898151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45956.175441898151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45956.175441898151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45956.175441898151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45956.175441898151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45956.175441898151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45956.175441898151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45956.175441898151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45956.175441898151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45956.175441898151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45956.175441898151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45956.175441898151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45956.175441898151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45956.175441898151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45956.175441898151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45956.175441898151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45956.175441898151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45956.175441898151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45956.175441898151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45956.175441898151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45956.175441898151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45956.175441898151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45956.175441898151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45956.175441898151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45956.175441898151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45956.175441898151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45956.175441898151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45956.175441898151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45956.175441898151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45956.175441898151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45956.175441898151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45956.175441898151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45956.175441898151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45956.175441898151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45956.175441898151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45956.175441898151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45956.175441898151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45956.175441898151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45956.175441898151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45956.175441898151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45956.175441898151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45956.175441898151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45956.175441898151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45956.175441898151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45956.175441898151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45956.175441898151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45956.175441898151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45956.175441898151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45956.175441898151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45956.175441898151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45956.175441898151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45956.175441898151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45956.175441898151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45956.175441898151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45956.175441898151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45956.175441898151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45956.175441898151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45956.175441898151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45956.175441898151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45956.175441898151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45956.175441898151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45956.175441898151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45956.175441898151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45956.175441898151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45956.175441898151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45956.175441898151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45956.175441898151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45956.175441898151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45956.175441898151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45956.175441898151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45956.175441898151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45956.175441898151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45956.175441898151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45956.175441898151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45956.175441898151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45956.175441898151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45956.175441898151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45956.175441898151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45956.175441898151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45956.175441898151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45956.175441898151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45956.175441898151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45956.175441898151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45956.175441898151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45956.175441898151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45956.175441898151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45956.175441898151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45956.175441898151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45956.175441898151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45956.175441898151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45956.175441898151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45956.175441898151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45956.175441898151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45956.175441898151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45956.175441898151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45956.175441898151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45956.175441898151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45956.175441898151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45956.175441898151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45956.175441898151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45956.175441898151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45956.175441898151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45956.175441898151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45956.175441898151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45956.175441898151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45956.175441898151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45956.175441898151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45956.175441898151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45956.175441898151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45956.175441898151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45956.175441898151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45956.175441898151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45956.175441898151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45956.175441898151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45956.175441898151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45956.175441898151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45956.175441898151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45956.175441898151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45956.175441898151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45956.175441898151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45956.175441898151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45956.175441898151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45956.175441898151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45956.175441898151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45956.175441898151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45956.175441898151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45956.175441898151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45956.175441898151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45956.175441898151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45956.175441898151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45956.175441898151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45956.175441898151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45956.175441898151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45956.175441898151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45956.175441898151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45956.175441898151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45956.175441898151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45956.175441898151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45956.175441898151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45956.175441898151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45956.175441898151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45956.175441898151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45956.175441898151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45956.175441898151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45956.175441898151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45956.175441898151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45956.175441898151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45956.175441898151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45956.175441898151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45956.175441898151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45956.175441898151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45956.175441898151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45956.175441898151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45956.175441898151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45956.175441898151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45956.175441898151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45956.175441898151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45956.175441898151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45956.175441898151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45956.175441898151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45956.175441898151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45956.175441898151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45956.175441898151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45956.175441898151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45956.175441898151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45956.175441898151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45956.175441898151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45956.175441898151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45956.175441898151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45956.175441898151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45956.175441898151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45956.175441898151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45956.175441898151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45956.175441898151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45956.175441898151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45956.175441898151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45956.175441898151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45956.175441898151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45956.175441898151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45956.175441898151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45956.175441898151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45956.175441898151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45956.175441898151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45956.175441898151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45956.175441898151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45956.175441898151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45956.175441898151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45956.175441898151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45956.175441898151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45956.175441898151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45956.175441898151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45956.175441898151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45956.175441898151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45956.175441898151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45956.175441898151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45956.175441898151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45956.175441898151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45956.175441898151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45956.175441898151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45956.175441898151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45956.175441898151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45956.175441898151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45956.175441898151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45956.175441898151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45956.175441898151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45956.175441898151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45956.175441898151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45956.175441898151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45956.175441898151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45956.175441898151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45956.175441898151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45956.175441898151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45956.175441898151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45956.175441898151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45956.175441898151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45956.175441898151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45956.175441898151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45956.175441898151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45956.175441898151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45956.175441898151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45956.175441898151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45956.175441898151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45956.175441898151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45956.175441898151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45956.175441898151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45956.175441898151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45956.175441898151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45956.175441898151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45956.175441898151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45956.175441898151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45956.175441898151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45956.175441898151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45956.175441898151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45956.175441898151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45956.175441898151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45956.175441898151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45956.175441898151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45956.175441898151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45956.175441898151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45956.175441898151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45956.175441898151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45956.175441898151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45956.175441898151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45956.175441898151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45956.175441898151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45956.175441898151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45956.175441898151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45956.175441898151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45956.175441898151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45956.175441898151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45956.175441898151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45956.175441898151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45956.175441898151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45956.175441898151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45956.175441898151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45956.175441898151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45956.175441898151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45956.175441898151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45956.175441898151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45956.175441898151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45956.175441898151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45956.175441898151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45956.175441898151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45956.175441898151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45956.175441898151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45956.175441898151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45956.175441898151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45956.175441898151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45956.175441898151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45956.175441898151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45956.175441898151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45956.175441898151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45956.175441898151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45956.175441898151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45956.175441898151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45956.175441898151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45956.175441898151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45956.175441898151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45956.175441898151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45956.175441898151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45956.175441898151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45956.175441898151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45956.175441898151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45956.175441898151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45956.175441898151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45956.175441898151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45956.175441898151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45956.175441898151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45956.175441898151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45956.175441898151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45956.175441898151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45956.175441898151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45956.175441898151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45956.175441898151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45956.175441898151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45956.175441898151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45956.175441898151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45956.175441898151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45956.175441898151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45956.175441898151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45956.175441898151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45956.175441898151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45956.175441898151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45956.175441898151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45956.175441898151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45956.175441898151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45956.175441898151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45956.175441898151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45956.175441898151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45956.175441898151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45956.175441898151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45956.175441898151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45956.175441898151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45956.175441898151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45956.175441898151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45956.175441898151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45956.175441898151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45956.175441898151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45956.175441898151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45956.175441898151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45956.175441898151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45956.175441898151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45956.175441898151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45956.175441898151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45956.175441898151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45956.175441898151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45956.175441898151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45956.175441898151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45956.175441898151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45956.175441898151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45956.175441898151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45956.175441898151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45956.175441898151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45956.175441898151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45956.175441898151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45956.175441898151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45956.175441898151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45956.175441898151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45956.175441898151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45956.175441898151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45956.175441898151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45956.175441898151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45956.175441898151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45956.175441898151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45956.175441898151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45956.175441898151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45956.175441898151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45956.175441898151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45956.175441898151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45956.175441898151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45956.175441898151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45956.175441898151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45956.175441898151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45956.175441898151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45956.175441898151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45956.175441898151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45956.175441898151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45956.175441898151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45956.175441898151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45956.175441898151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45956.175441898151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45956.175441898151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45956.175441898151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45956.175441898151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45956.175441898151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45956.175441898151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45956.175441898151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45956.175441898151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45956.175441898151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45956.175441898151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45956.175441898151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45956.175441898151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45956.175441898151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45956.175441898151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45956.175441898151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45956.175441898151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45956.175441898151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45956.175441898151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45956.175441898151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45956.175441898151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E8" sqref="E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252.69472407407011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2.5407194444414927</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0.43708518518542405</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45956.175441666666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45956.175441666666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45956.175441666666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45956.175441666666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45956.175441666666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45956.175441666666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45956.175441666666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45956.175441666666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45956.175441666666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45956.175441666666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45956.175441666666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45956.175441666666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45956.175441666666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45956.175441666666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45956.175441666666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45956.175441666666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45956.175441666666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45956.175441666666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45956.175441666666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45956.175441666666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45956.175441666666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45956.175441666666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45956.175441666666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45956.175441666666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45956.175441666666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45956.175441666666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45956.175441666666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45956.175441666666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45956.175441666666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45956.175441666666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45956.175441666666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45956.175441666666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45956.175441666666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45956.175441666666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45956.175441666666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45956.175441666666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45956.175441666666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45956.175441666666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45956.175441666666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45956.175441666666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45956.175441666666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45956.175441666666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45956.175441666666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45956.175441666666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45956.175441666666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45956.175441666666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45956.175441666666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45956.175441666666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45956.175441666666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45956.175441666666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45956.175441666666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45956.175441666666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45956.175441666666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45956.175441666666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45956.175441666666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45956.175441666666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45956.175441666666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45956.175441666666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45956.175441666666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45956.175441666666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45956.175441666666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45956.175441666666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45956.175441666666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45956.175441666666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45956.175441666666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45956.175441666666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45956.175441666666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45956.175441666666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45956.175441666666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45956.175441666666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45956.175441666666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45956.175441666666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45956.175441666666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45956.175441666666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45956.175441666666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45956.175441666666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45956.175441666666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45956.175441666666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45956.175441666666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45956.175441666666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45956.175441666666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45956.175441666666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45956.175441666666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45956.175441666666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45956.175441666666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45956.175441666666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45956.175441666666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45956.175441666666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45956.175441666666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45956.175441666666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45956.175441666666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45956.175441666666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45956.175441666666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45956.175441666666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45956.175441666666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45956.175441666666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45956.175441666666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45956.175441666666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45956.175441666666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45956.175441666666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45956.175441666666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45956.175441666666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45956.175441666666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45956.175441666666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45956.175441666666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45956.175441666666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45956.175441666666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45956.175441666666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45956.175441666666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45956.175441666666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45956.175441666666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45956.175441666666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45956.175441666666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45956.175441666666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45956.175441666666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45956.175441666666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45956.175441666666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45956.175441666666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45956.175441666666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45956.175441666666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45956.175441666666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45956.175441666666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45956.175441666666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45956.175441666666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45956.175441666666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45956.175441666666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45956.175441666666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45956.175441666666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45956.175441666666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45956.175441666666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45956.175441666666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45956.175441666666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45956.175441666666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45956.175441666666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45956.175441666666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45956.175441666666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45956.175441666666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45956.175441666666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45956.175441666666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45956.175441666666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45956.175441666666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45956.175441666666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45956.175441666666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45956.175441666666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45956.175441666666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45956.175441666666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45956.175441666666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45956.175441666666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45956.175441666666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45956.175441666666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45956.175441666666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45956.175441666666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45956.175441666666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45956.175441666666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45956.175441666666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45956.175441666666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45956.175441666666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45956.175441666666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45956.175441666666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45956.175441666666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45956.175441666666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45956.175441666666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45956.175441666666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45956.175441666666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45956.175441666666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45956.175441666666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45956.175441666666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45956.175441666666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45956.175441666666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45956.175441666666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45956.175441666666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45956.175441666666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45956.175441666666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45956.175441666666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45956.175441666666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45956.175441666666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45956.175441666666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45956.175441666666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45956.175441666666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45956.175441666666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45956.175441666666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45956.175441666666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45956.175441666666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45956.175441666666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45956.175441666666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45956.175441666666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45956.175441666666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45956.175441666666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45956.175441666666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45956.175441666666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45956.175441666666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45956.175441666666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45956.175441666666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45956.175441666666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45956.175441666666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45956.175441666666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45956.175441666666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45956.175441666666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45956.175441666666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45956.175441666666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45956.175441666666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45956.175441666666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45956.175441666666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45956.175441666666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45956.175441666666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45956.175441666666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45956.175441666666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45956.175441666666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45956.175441666666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45956.175441666666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45956.175441666666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45956.175441666666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45956.175441666666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45956.175441666666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45956.175441666666</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45956.175441666666</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64.343381481477991</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29.986564351849665</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7.5143305555538973</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45956.175441666666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45956.175441666666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45956.175441666666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45956.175441666666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45956.175441666666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45956.175441666666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45956.175441666666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45956.175441666666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45956.175441666666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45956.175441666666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45956.175441666666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45956.175441666666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45956.175441666666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45956.175441666666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45956.175441666666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45956.175441666666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45956.175441666666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45956.175441666666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45956.175441666666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45956.175441666666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45956.175441666666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45956.175441666666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45956.175441666666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45956.175441666666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45956.175441666666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45956.175441666666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45956.175441666666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45956.175441666666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45956.175441666666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45956.175441666666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45956.175441666666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45956.175441666666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45956.175441666666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45956.175441666666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45956.175441666666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45956.175441666666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45956.175441666666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45956.175441666666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45956.175441666666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45956.175441666666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45956.175441666666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45956.175441666666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45956.175441666666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45956.175441666666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45956.175441666666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45956.175441666666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45956.175441666666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45956.175441666666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45956.175441666666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45956.175441666666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45956.175441666666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45956.175441666666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45956.175441666666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45956.175441666666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45956.175441666666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45956.175441666666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45956.175441666666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45956.175441666666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45956.175441666666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45956.175441666666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45956.175441666666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45956.175441666666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45956.175441666666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45956.175441666666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45956.175441666666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45956.175441666666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45956.175441666666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45956.175441666666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45956.175441666666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45956.175441666666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45956.175441666666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45956.175441666666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45956.175441666666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45956.175441666666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45956.175441666666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45956.175441666666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45956.175441666666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45956.175441666666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45956.175441666666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45956.175441666666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45956.175441666666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45956.175441666666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45956.175441666666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45956.175441666666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45956.175441666666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45956.175441666666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45956.175441666666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45956.175441666666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45956.175441666666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45956.175441666666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45956.175441666666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45956.175441666666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45956.175441666666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45956.175441666666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45956.175441666666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45956.175441666666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45956.175441666666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45956.175441666666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45956.175441666666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45956.175441666666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45956.175441666666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45956.175441666666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45956.175441666666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45956.175441666666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45956.175441666666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45956.175441666666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45956.175441666666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45956.175441666666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45956.175441666666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45956.175441666666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45956.175441666666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45956.175441666666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45956.175441666666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45956.175441666666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45956.175441666666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45956.175441666666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45956.175441666666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45956.175441666666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45956.175441666666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45956.175441666666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45956.175441666666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45956.175441666666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45956.175441666666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45956.175441666666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45956.175441666666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45956.175441666666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45956.175441666666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45956.175441666666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45956.175441666666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45956.175441666666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45956.175441666666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45956.175441666666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45956.175441666666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45956.175441666666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45956.175441666666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45956.175441666666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45956.175441666666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45956.175441666666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45956.175441666666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45956.175441666666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45956.175441666666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45956.175441666666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45956.175441666666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45956.175441666666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45956.175441666666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45956.175441666666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45956.175441666666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45956.175441666666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45956.175441666666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45956.175441666666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45956.175441666666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45956.175441666666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45956.175441666666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45956.175441666666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45956.175441666666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45956.175441666666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45956.175441666666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45956.175441666666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45956.175441666666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45956.175441666666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45956.175441666666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45956.175441666666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45956.175441666666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45956.175441666666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45956.175441666666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45956.175441666666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45956.175441666666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45956.175441666666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45956.175441666666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45956.175441666666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45956.175441666666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45956.175441666666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45956.175441666666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45956.175441666666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45956.175441666666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45956.175441666666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45956.175441666666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45956.175441666666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45956.175441666666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45956.175441666666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45956.175441666666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45956.175441666666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45956.175441666666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45956.175441666666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45956.175441666666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45956.175441666666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45956.175441666666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45956.175441666666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45956.175441666666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45956.175441666666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45956.175441666666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45956.175441666666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45956.175441666666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45956.175441666666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45956.175441666666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45956.175441666666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45956.175441666666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45956.175441666666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45956.175441666666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45956.175441666666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45956.175441666666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45956.175441666666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45956.175441666666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45956.175441666666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45956.175441666666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45956.175441666666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45956.175441666666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45956.175441666666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45956.175441666666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45956.175441666666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45956.175441666666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45956.175441666666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45956.175441666666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45956.175441666666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45956.175441666666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45956.175441666666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45956.175441666666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45956.175441666666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45956.175441666666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45956.175441666666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45956.175441666666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45956.175441666666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45956.175441666666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45956.175441666666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45956.175441666666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45956.175441666666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45956.175441666666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45956.175441666666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45956.175441666666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45956.175441666666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45956.175441666666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45956.175441666666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45956.175441666666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45956.175441666666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45956.175441666666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45956.175441666666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45956.175441666666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45956.175441666666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45956.175441666666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45956.175441666666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45956.175441666666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45956.175441666666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45956.175441666666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45956.175441666666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45956.175441666666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45956.175441666666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45956.175441666666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45956.175441666666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45956.175441666666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45956.175441666666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45956.175441666666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45956.175441666666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45956.175441666666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45956.175441666666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45956.175441666666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45956.175441666666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45956.175441666666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45956.175441666666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45956.175441666666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45956.175441666666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45956.175441666666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45956.175441666666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45956.175441666666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45956.175441666666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45956.175441666666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45956.175441666666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45956.175441666666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45956.175441666666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45956.175441666666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45956.175441666666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45956.175441666666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45956.175441666666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45956.175441666666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45956.175441666666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45956.175441666666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45956.175441666666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45956.175441666666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45956.175441666666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45956.175441666666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45956.175441666666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45956.175441666666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45956.175441666666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45956.175441666666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45956.175441666666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45956.175441666666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45956.175441666666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45956.175441666666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45956.175441666666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45956.175441666666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45956.175441666666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45956.175441666666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45956.175441666666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45956.175441666666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45956.175441666666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45956.175441666666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45956.175441666666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45956.175441666666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45956.175441666666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45956.175441666666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45956.175441666666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45956.175441666666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45956.175441666666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45956.175441666666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45956.175441666666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45956.175441666666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45956.175441666666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45956.175441666666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45956.175441666666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45956.175441666666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45956.175441666666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45956.175441666666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45956.175441666666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45956.175441666666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45956.175441666666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45956.175441666666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45956.175441666666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45956.175441666666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45956.175441666666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45956.175441666666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45956.175441666666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45956.175441666666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45956.175441666666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45956.175441666666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45956.175441666666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45956.175441666666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45956.175441666666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45956.175441666666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45956.175441666666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45956.175441666666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45956.175441666666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45956.175441666666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45956.175441666666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45956.175441666666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45956.175441666666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45956.175441666666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45956.175441666666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45956.175441666666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45956.175441666666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45956.175441666666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45956.175441666666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45956.175441666666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45956.175441666666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45956.175441666666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45956.175441666666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45956.175441666666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45956.175441666666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45956.175441666666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45956.175441666666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45956.175441666666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45956.175441666666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45956.175441666666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45956.175441666666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45956.175441666666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45956.175441666666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45956.175441666666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45956.175441666666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45956.175441666666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45956.175441666666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45956.175441666666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45956.175441666666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45956.175441666666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45956.175441666666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45956.175441666666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45956.175441666666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45956.175441666666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45956.175441666666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45956.175441666666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45956.175441666666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45956.175441666666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45956.175441666666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45956.175441666666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45956.175441666666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45956.175441666666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45956.175441666666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45956.175441666666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45956.175441666666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45956.175441666666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45956.175441666666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45956.175441666666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45956.175441666666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45956.175441666666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45956.175441666666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45956.175441666666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45956.175441666666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45956.175441666666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45956.175441666666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45956.175441666666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45956.175441666666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45956.175441666666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45956.175441666666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45956.175441666666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45956.175441666666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45956.175441666666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45956.175441666666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45956.175441666666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45956.175441666666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45956.175441666666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45956.175441666666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45956.175441666666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45956.175441666666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45956.175441666666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45956.175441666666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45956.175441666666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45956.175441666666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45956.175441666666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45956.175441666666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45956.175441666666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45956.175441666666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45956.175441666666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45956.175441666666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45956.175441666666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45956.175441666666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45956.175441666666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45956.175441666666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45956.175441666666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45956.175441666666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45956.175441666666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45956.175441666666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45956.175441666666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45956.175441666666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45956.175441666666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45956.175441666666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45956.175441666666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45956.175441666666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45956.175441666666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45956.175441666666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45956.175441666666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45956.175441666666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45956.175441666666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45956.175441666666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45956.175441666666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45956.175441666666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45956.175441666666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45956.175441666666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45956.175441666666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45956.175441666666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45956.175441666666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45956.175441666666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45956.175441666666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45956.175441666666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45956.175441666666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45956.175441666666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45956.175441666666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45956.175441666666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45956.175441666666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45956.175441666666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45956.175441666666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45956.175441666666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45956.175441666666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45956.175441666666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45956.175441666666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45956.175441666666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45956.175441666666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45956.175441666666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45956.175441666666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45956.175441666666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45956.175441666666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45956.175441666666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45956.175441666666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F8" sqref="F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7.1031944440619554E-2</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32967</v>
      </c>
      <c r="E3" s="106" t="s">
        <v>39079</v>
      </c>
      <c r="F3" s="107">
        <v>45956.169664351852</v>
      </c>
      <c r="G3" s="77">
        <f ca="1">IFERROR(NOW()-F3,"-")</f>
        <v>5.7773148146225139E-3</v>
      </c>
      <c r="H3" s="107">
        <v>45956.163831018515</v>
      </c>
      <c r="I3" s="103" t="str">
        <f>IFERROR(VLOOKUP(D3,DB!A:F,6,0),"")</f>
        <v>SCECO</v>
      </c>
      <c r="J3" s="102" t="str">
        <f>IFERROR(VLOOKUP(D3,DB!A:G,7,0),"")</f>
        <v>Dead</v>
      </c>
      <c r="K3" s="108" t="s">
        <v>39101</v>
      </c>
      <c r="L3" s="109" t="str">
        <f>IFERROR(VLOOKUP(D3,DB!A:I,9,0),"")</f>
        <v>Latis</v>
      </c>
    </row>
    <row r="4" spans="1:16383" ht="31.5" customHeight="1">
      <c r="A4" s="104"/>
      <c r="B4" s="103" t="str">
        <f>IFERROR(VLOOKUP(D4,DB!A:K,11,0),"")</f>
        <v/>
      </c>
      <c r="C4" s="105"/>
      <c r="D4" s="103"/>
      <c r="E4" s="106"/>
      <c r="F4" s="107"/>
      <c r="G4" s="77">
        <f ca="1">IFERROR(NOW()-F4,"-")</f>
        <v>45956.175441666666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45956.175441666666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45956.175441666666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45956.175441666666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45956.175441666666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45956.175441666666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45956.175441666666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45956.175441666666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45956.175441666666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45956.175441666666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45956.175441666666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45956.175441666666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45956.175441666666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45956.175441666666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45956.175441666666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45956.175441666666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45956.175441666666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45956.175441666666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45956.175441666666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45956.175441666666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45956.175441666666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45956.175441666666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45956.175441666666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45956.175441666666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45956.175441666666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45956.175441666666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45956.175441666666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45956.175441666666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45956.175441666666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45956.175441666666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45956.175441666666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45956.175441666666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45956.175441666666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45956.175441666666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45956.175441666666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45956.175441666666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45956.175441666666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45956.175441666666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45956.175441666666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45956.175441666666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45956.175441666666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45956.175441666666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45956.175441666666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45956.175441666666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45956.175441666666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45956.175441666666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45956.175441666666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45956.175441666666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45956.175441666666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45956.175441666666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45956.175441666666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45956.175441666666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45956.175441666666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45956.175441666666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45956.175441666666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45956.175441666666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45956.175441666666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45956.175441666666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45956.175441666666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45956.175441666666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45956.175441666666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45956.175441666666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45956.175441666666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45956.175441666666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45956.175441666666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45956.175441666666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45956.175441666666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45956.175441666666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45956.175441666666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45956.175441666666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45956.175441666666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45956.175441666666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45956.175441666666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45956.175441666666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45956.175441666666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45956.175441666666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45956.175441666666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45956.175441666666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45956.175441666666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45956.175441666666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45956.175441666666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45956.175441666666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45956.175441666666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45956.175441666666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45956.175441666666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45956.175441666666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45956.175441666666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45956.175441666666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45956.175441666666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45956.175441666666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45956.175441666666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45956.175441666666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45956.175441666666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45956.175441666666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45956.175441666666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45956.175441666666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45956.175441666666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45956.175441666666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45956.175441666666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45956.175441666666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45956.175441666666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45956.175441666666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45956.175441666666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45956.175441666666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45956.175441666666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45956.175441666666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45956.175441666666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45956.175441666666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45956.175441666666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45956.175441666666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45956.175441666666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45956.175441666666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45956.175441666666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45956.175441666666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45956.175441666666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45956.175441666666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45956.175441666666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45956.175441666666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45956.175441666666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45956.175441666666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45956.175441666666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45956.175441666666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45956.175441666666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45956.175441666666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45956.175441666666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45956.175441666666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45956.175441666666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45956.175441666666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45956.175441666666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45956.175441666666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45956.175441666666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2025-10-26T01:14:40Z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